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National Display Data" sheetId="1" r:id="rId1"/>
  </sheets>
  <externalReferences>
    <externalReference r:id="rId2"/>
  </externalReferences>
  <calcPr calcId="145621" concurrentCalc="0"/>
</workbook>
</file>

<file path=xl/calcChain.xml><?xml version="1.0" encoding="utf-8"?>
<calcChain xmlns="http://schemas.openxmlformats.org/spreadsheetml/2006/main">
  <c r="A92" i="1" l="1"/>
  <c r="E92" i="1"/>
  <c r="F92" i="1"/>
  <c r="G92" i="1"/>
  <c r="D92" i="1"/>
  <c r="C92" i="1"/>
  <c r="B92" i="1"/>
  <c r="A146" i="1"/>
  <c r="E146" i="1"/>
  <c r="F146" i="1"/>
  <c r="G146" i="1"/>
  <c r="D146" i="1"/>
  <c r="C146" i="1"/>
  <c r="B146" i="1"/>
  <c r="A183" i="1"/>
  <c r="E183" i="1"/>
  <c r="F183" i="1"/>
  <c r="G183" i="1"/>
  <c r="D183" i="1"/>
  <c r="C183" i="1"/>
  <c r="B183" i="1"/>
  <c r="A16" i="1"/>
  <c r="E16" i="1"/>
  <c r="F16" i="1"/>
  <c r="G16" i="1"/>
  <c r="D16" i="1"/>
  <c r="C16" i="1"/>
  <c r="B16" i="1"/>
  <c r="A103" i="1"/>
  <c r="E103" i="1"/>
  <c r="F103" i="1"/>
  <c r="G103" i="1"/>
  <c r="D103" i="1"/>
  <c r="C103" i="1"/>
  <c r="B103" i="1"/>
  <c r="A173" i="1"/>
  <c r="E173" i="1"/>
  <c r="F173" i="1"/>
  <c r="G173" i="1"/>
  <c r="D173" i="1"/>
  <c r="C173" i="1"/>
  <c r="B173" i="1"/>
  <c r="A54" i="1"/>
  <c r="E54" i="1"/>
  <c r="F54" i="1"/>
  <c r="G54" i="1"/>
  <c r="D54" i="1"/>
  <c r="C54" i="1"/>
  <c r="B54" i="1"/>
  <c r="A90" i="1"/>
  <c r="E90" i="1"/>
  <c r="F90" i="1"/>
  <c r="G90" i="1"/>
  <c r="D90" i="1"/>
  <c r="C90" i="1"/>
  <c r="B90" i="1"/>
  <c r="A22" i="1"/>
  <c r="E22" i="1"/>
  <c r="F22" i="1"/>
  <c r="G22" i="1"/>
  <c r="D22" i="1"/>
  <c r="C22" i="1"/>
  <c r="B22" i="1"/>
  <c r="A37" i="1"/>
  <c r="E37" i="1"/>
  <c r="F37" i="1"/>
  <c r="G37" i="1"/>
  <c r="D37" i="1"/>
  <c r="C37" i="1"/>
  <c r="B37" i="1"/>
  <c r="A145" i="1"/>
  <c r="E145" i="1"/>
  <c r="F145" i="1"/>
  <c r="G145" i="1"/>
  <c r="D145" i="1"/>
  <c r="C145" i="1"/>
  <c r="B145" i="1"/>
  <c r="A94" i="1"/>
  <c r="E94" i="1"/>
  <c r="F94" i="1"/>
  <c r="G94" i="1"/>
  <c r="D94" i="1"/>
  <c r="C94" i="1"/>
  <c r="B94" i="1"/>
  <c r="A39" i="1"/>
  <c r="E39" i="1"/>
  <c r="F39" i="1"/>
  <c r="G39" i="1"/>
  <c r="D39" i="1"/>
  <c r="C39" i="1"/>
  <c r="B39" i="1"/>
  <c r="A189" i="1"/>
  <c r="E189" i="1"/>
  <c r="F189" i="1"/>
  <c r="G189" i="1"/>
  <c r="D189" i="1"/>
  <c r="C189" i="1"/>
  <c r="B189" i="1"/>
  <c r="A150" i="1"/>
  <c r="E150" i="1"/>
  <c r="F150" i="1"/>
  <c r="G150" i="1"/>
  <c r="D150" i="1"/>
  <c r="C150" i="1"/>
  <c r="B150" i="1"/>
  <c r="A48" i="1"/>
  <c r="E48" i="1"/>
  <c r="F48" i="1"/>
  <c r="G48" i="1"/>
  <c r="D48" i="1"/>
  <c r="C48" i="1"/>
  <c r="B48" i="1"/>
  <c r="A234" i="1"/>
  <c r="E234" i="1"/>
  <c r="F234" i="1"/>
  <c r="G234" i="1"/>
  <c r="D234" i="1"/>
  <c r="C234" i="1"/>
  <c r="B234" i="1"/>
  <c r="A141" i="1"/>
  <c r="E141" i="1"/>
  <c r="F141" i="1"/>
  <c r="G141" i="1"/>
  <c r="D141" i="1"/>
  <c r="C141" i="1"/>
  <c r="B141" i="1"/>
  <c r="A188" i="1"/>
  <c r="E188" i="1"/>
  <c r="F188" i="1"/>
  <c r="G188" i="1"/>
  <c r="D188" i="1"/>
  <c r="C188" i="1"/>
  <c r="B188" i="1"/>
  <c r="A69" i="1"/>
  <c r="E69" i="1"/>
  <c r="F69" i="1"/>
  <c r="G69" i="1"/>
  <c r="D69" i="1"/>
  <c r="C69" i="1"/>
  <c r="B69" i="1"/>
  <c r="A21" i="1"/>
  <c r="E21" i="1"/>
  <c r="F21" i="1"/>
  <c r="G21" i="1"/>
  <c r="D21" i="1"/>
  <c r="C21" i="1"/>
  <c r="B21" i="1"/>
  <c r="A237" i="1"/>
  <c r="E237" i="1"/>
  <c r="F237" i="1"/>
  <c r="G237" i="1"/>
  <c r="D237" i="1"/>
  <c r="C237" i="1"/>
  <c r="B237" i="1"/>
  <c r="A14" i="1"/>
  <c r="E14" i="1"/>
  <c r="F14" i="1"/>
  <c r="G14" i="1"/>
  <c r="D14" i="1"/>
  <c r="C14" i="1"/>
  <c r="B14" i="1"/>
  <c r="A164" i="1"/>
  <c r="E164" i="1"/>
  <c r="F164" i="1"/>
  <c r="G164" i="1"/>
  <c r="D164" i="1"/>
  <c r="C164" i="1"/>
  <c r="B164" i="1"/>
  <c r="A233" i="1"/>
  <c r="E233" i="1"/>
  <c r="F233" i="1"/>
  <c r="G233" i="1"/>
  <c r="D233" i="1"/>
  <c r="C233" i="1"/>
  <c r="B233" i="1"/>
  <c r="A102" i="1"/>
  <c r="E102" i="1"/>
  <c r="F102" i="1"/>
  <c r="G102" i="1"/>
  <c r="D102" i="1"/>
  <c r="C102" i="1"/>
  <c r="B102" i="1"/>
  <c r="A220" i="1"/>
  <c r="E220" i="1"/>
  <c r="F220" i="1"/>
  <c r="G220" i="1"/>
  <c r="D220" i="1"/>
  <c r="C220" i="1"/>
  <c r="B220" i="1"/>
  <c r="A152" i="1"/>
  <c r="E152" i="1"/>
  <c r="F152" i="1"/>
  <c r="G152" i="1"/>
  <c r="D152" i="1"/>
  <c r="C152" i="1"/>
  <c r="B152" i="1"/>
  <c r="A117" i="1"/>
  <c r="E117" i="1"/>
  <c r="F117" i="1"/>
  <c r="G117" i="1"/>
  <c r="D117" i="1"/>
  <c r="C117" i="1"/>
  <c r="B117" i="1"/>
  <c r="A114" i="1"/>
  <c r="E114" i="1"/>
  <c r="F114" i="1"/>
  <c r="G114" i="1"/>
  <c r="D114" i="1"/>
  <c r="C114" i="1"/>
  <c r="B114" i="1"/>
  <c r="A106" i="1"/>
  <c r="E106" i="1"/>
  <c r="F106" i="1"/>
  <c r="G106" i="1"/>
  <c r="D106" i="1"/>
  <c r="C106" i="1"/>
  <c r="B106" i="1"/>
  <c r="A41" i="1"/>
  <c r="E41" i="1"/>
  <c r="F41" i="1"/>
  <c r="G41" i="1"/>
  <c r="D41" i="1"/>
  <c r="C41" i="1"/>
  <c r="B41" i="1"/>
  <c r="A206" i="1"/>
  <c r="E206" i="1"/>
  <c r="F206" i="1"/>
  <c r="G206" i="1"/>
  <c r="D206" i="1"/>
  <c r="C206" i="1"/>
  <c r="B206" i="1"/>
  <c r="A262" i="1"/>
  <c r="E262" i="1"/>
  <c r="F262" i="1"/>
  <c r="G262" i="1"/>
  <c r="D262" i="1"/>
  <c r="C262" i="1"/>
  <c r="B262" i="1"/>
  <c r="A104" i="1"/>
  <c r="E104" i="1"/>
  <c r="F104" i="1"/>
  <c r="G104" i="1"/>
  <c r="D104" i="1"/>
  <c r="C104" i="1"/>
  <c r="B104" i="1"/>
  <c r="A196" i="1"/>
  <c r="E196" i="1"/>
  <c r="F196" i="1"/>
  <c r="G196" i="1"/>
  <c r="D196" i="1"/>
  <c r="C196" i="1"/>
  <c r="B196" i="1"/>
  <c r="A23" i="1"/>
  <c r="E23" i="1"/>
  <c r="F23" i="1"/>
  <c r="G23" i="1"/>
  <c r="D23" i="1"/>
  <c r="C23" i="1"/>
  <c r="B23" i="1"/>
  <c r="A182" i="1"/>
  <c r="E182" i="1"/>
  <c r="F182" i="1"/>
  <c r="G182" i="1"/>
  <c r="D182" i="1"/>
  <c r="C182" i="1"/>
  <c r="B182" i="1"/>
  <c r="A129" i="1"/>
  <c r="E129" i="1"/>
  <c r="F129" i="1"/>
  <c r="G129" i="1"/>
  <c r="D129" i="1"/>
  <c r="C129" i="1"/>
  <c r="B129" i="1"/>
  <c r="A159" i="1"/>
  <c r="E159" i="1"/>
  <c r="F159" i="1"/>
  <c r="G159" i="1"/>
  <c r="D159" i="1"/>
  <c r="C159" i="1"/>
  <c r="B159" i="1"/>
  <c r="A171" i="1"/>
  <c r="E171" i="1"/>
  <c r="F171" i="1"/>
  <c r="G171" i="1"/>
  <c r="D171" i="1"/>
  <c r="C171" i="1"/>
  <c r="B171" i="1"/>
  <c r="A26" i="1"/>
  <c r="E26" i="1"/>
  <c r="F26" i="1"/>
  <c r="G26" i="1"/>
  <c r="D26" i="1"/>
  <c r="C26" i="1"/>
  <c r="B26" i="1"/>
  <c r="A126" i="1"/>
  <c r="E126" i="1"/>
  <c r="F126" i="1"/>
  <c r="G126" i="1"/>
  <c r="D126" i="1"/>
  <c r="C126" i="1"/>
  <c r="B126" i="1"/>
  <c r="A186" i="1"/>
  <c r="E186" i="1"/>
  <c r="F186" i="1"/>
  <c r="G186" i="1"/>
  <c r="D186" i="1"/>
  <c r="C186" i="1"/>
  <c r="B186" i="1"/>
  <c r="A101" i="1"/>
  <c r="E101" i="1"/>
  <c r="F101" i="1"/>
  <c r="G101" i="1"/>
  <c r="D101" i="1"/>
  <c r="C101" i="1"/>
  <c r="B101" i="1"/>
  <c r="A250" i="1"/>
  <c r="E250" i="1"/>
  <c r="F250" i="1"/>
  <c r="G250" i="1"/>
  <c r="D250" i="1"/>
  <c r="C250" i="1"/>
  <c r="B250" i="1"/>
  <c r="A115" i="1"/>
  <c r="E115" i="1"/>
  <c r="F115" i="1"/>
  <c r="G115" i="1"/>
  <c r="D115" i="1"/>
  <c r="C115" i="1"/>
  <c r="B115" i="1"/>
  <c r="A181" i="1"/>
  <c r="E181" i="1"/>
  <c r="F181" i="1"/>
  <c r="G181" i="1"/>
  <c r="D181" i="1"/>
  <c r="C181" i="1"/>
  <c r="B181" i="1"/>
  <c r="A79" i="1"/>
  <c r="E79" i="1"/>
  <c r="F79" i="1"/>
  <c r="G79" i="1"/>
  <c r="D79" i="1"/>
  <c r="C79" i="1"/>
  <c r="B79" i="1"/>
  <c r="A77" i="1"/>
  <c r="E77" i="1"/>
  <c r="F77" i="1"/>
  <c r="G77" i="1"/>
  <c r="D77" i="1"/>
  <c r="C77" i="1"/>
  <c r="B77" i="1"/>
  <c r="A98" i="1"/>
  <c r="E98" i="1"/>
  <c r="F98" i="1"/>
  <c r="G98" i="1"/>
  <c r="D98" i="1"/>
  <c r="C98" i="1"/>
  <c r="B98" i="1"/>
  <c r="A132" i="1"/>
  <c r="E132" i="1"/>
  <c r="F132" i="1"/>
  <c r="G132" i="1"/>
  <c r="D132" i="1"/>
  <c r="C132" i="1"/>
  <c r="B132" i="1"/>
  <c r="A253" i="1"/>
  <c r="E253" i="1"/>
  <c r="F253" i="1"/>
  <c r="G253" i="1"/>
  <c r="D253" i="1"/>
  <c r="C253" i="1"/>
  <c r="B253" i="1"/>
  <c r="A96" i="1"/>
  <c r="E96" i="1"/>
  <c r="F96" i="1"/>
  <c r="G96" i="1"/>
  <c r="D96" i="1"/>
  <c r="C96" i="1"/>
  <c r="B96" i="1"/>
  <c r="A63" i="1"/>
  <c r="E63" i="1"/>
  <c r="F63" i="1"/>
  <c r="G63" i="1"/>
  <c r="D63" i="1"/>
  <c r="C63" i="1"/>
  <c r="B63" i="1"/>
  <c r="A12" i="1"/>
  <c r="E12" i="1"/>
  <c r="F12" i="1"/>
  <c r="G12" i="1"/>
  <c r="D12" i="1"/>
  <c r="C12" i="1"/>
  <c r="B12" i="1"/>
  <c r="A9" i="1"/>
  <c r="E9" i="1"/>
  <c r="F9" i="1"/>
  <c r="G9" i="1"/>
  <c r="D9" i="1"/>
  <c r="C9" i="1"/>
  <c r="B9" i="1"/>
  <c r="A46" i="1"/>
  <c r="E46" i="1"/>
  <c r="F46" i="1"/>
  <c r="G46" i="1"/>
  <c r="D46" i="1"/>
  <c r="C46" i="1"/>
  <c r="B46" i="1"/>
  <c r="A148" i="1"/>
  <c r="E148" i="1"/>
  <c r="F148" i="1"/>
  <c r="G148" i="1"/>
  <c r="D148" i="1"/>
  <c r="C148" i="1"/>
  <c r="B148" i="1"/>
  <c r="A247" i="1"/>
  <c r="E247" i="1"/>
  <c r="F247" i="1"/>
  <c r="G247" i="1"/>
  <c r="D247" i="1"/>
  <c r="C247" i="1"/>
  <c r="B247" i="1"/>
  <c r="A202" i="1"/>
  <c r="E202" i="1"/>
  <c r="F202" i="1"/>
  <c r="G202" i="1"/>
  <c r="D202" i="1"/>
  <c r="C202" i="1"/>
  <c r="B202" i="1"/>
  <c r="A121" i="1"/>
  <c r="E121" i="1"/>
  <c r="F121" i="1"/>
  <c r="G121" i="1"/>
  <c r="D121" i="1"/>
  <c r="C121" i="1"/>
  <c r="B121" i="1"/>
  <c r="A116" i="1"/>
  <c r="E116" i="1"/>
  <c r="F116" i="1"/>
  <c r="G116" i="1"/>
  <c r="D116" i="1"/>
  <c r="C116" i="1"/>
  <c r="B116" i="1"/>
  <c r="A81" i="1"/>
  <c r="E81" i="1"/>
  <c r="F81" i="1"/>
  <c r="G81" i="1"/>
  <c r="D81" i="1"/>
  <c r="C81" i="1"/>
  <c r="B81" i="1"/>
  <c r="A261" i="1"/>
  <c r="E261" i="1"/>
  <c r="F261" i="1"/>
  <c r="G261" i="1"/>
  <c r="D261" i="1"/>
  <c r="C261" i="1"/>
  <c r="B261" i="1"/>
  <c r="A140" i="1"/>
  <c r="E140" i="1"/>
  <c r="F140" i="1"/>
  <c r="G140" i="1"/>
  <c r="D140" i="1"/>
  <c r="C140" i="1"/>
  <c r="B140" i="1"/>
  <c r="A57" i="1"/>
  <c r="E57" i="1"/>
  <c r="F57" i="1"/>
  <c r="G57" i="1"/>
  <c r="D57" i="1"/>
  <c r="C57" i="1"/>
  <c r="B57" i="1"/>
  <c r="A174" i="1"/>
  <c r="E174" i="1"/>
  <c r="F174" i="1"/>
  <c r="G174" i="1"/>
  <c r="D174" i="1"/>
  <c r="C174" i="1"/>
  <c r="B174" i="1"/>
  <c r="A156" i="1"/>
  <c r="E156" i="1"/>
  <c r="F156" i="1"/>
  <c r="G156" i="1"/>
  <c r="D156" i="1"/>
  <c r="C156" i="1"/>
  <c r="B156" i="1"/>
  <c r="A8" i="1"/>
  <c r="E8" i="1"/>
  <c r="F8" i="1"/>
  <c r="G8" i="1"/>
  <c r="D8" i="1"/>
  <c r="C8" i="1"/>
  <c r="B8" i="1"/>
  <c r="A83" i="1"/>
  <c r="E83" i="1"/>
  <c r="F83" i="1"/>
  <c r="G83" i="1"/>
  <c r="D83" i="1"/>
  <c r="C83" i="1"/>
  <c r="B83" i="1"/>
  <c r="A228" i="1"/>
  <c r="E228" i="1"/>
  <c r="F228" i="1"/>
  <c r="G228" i="1"/>
  <c r="D228" i="1"/>
  <c r="C228" i="1"/>
  <c r="B228" i="1"/>
  <c r="A205" i="1"/>
  <c r="E205" i="1"/>
  <c r="F205" i="1"/>
  <c r="G205" i="1"/>
  <c r="D205" i="1"/>
  <c r="C205" i="1"/>
  <c r="B205" i="1"/>
  <c r="A167" i="1"/>
  <c r="E167" i="1"/>
  <c r="F167" i="1"/>
  <c r="G167" i="1"/>
  <c r="D167" i="1"/>
  <c r="C167" i="1"/>
  <c r="B167" i="1"/>
  <c r="A28" i="1"/>
  <c r="E28" i="1"/>
  <c r="F28" i="1"/>
  <c r="G28" i="1"/>
  <c r="D28" i="1"/>
  <c r="C28" i="1"/>
  <c r="B28" i="1"/>
  <c r="A244" i="1"/>
  <c r="E244" i="1"/>
  <c r="F244" i="1"/>
  <c r="G244" i="1"/>
  <c r="D244" i="1"/>
  <c r="C244" i="1"/>
  <c r="B244" i="1"/>
  <c r="A142" i="1"/>
  <c r="E142" i="1"/>
  <c r="F142" i="1"/>
  <c r="G142" i="1"/>
  <c r="D142" i="1"/>
  <c r="C142" i="1"/>
  <c r="B142" i="1"/>
  <c r="A193" i="1"/>
  <c r="E193" i="1"/>
  <c r="F193" i="1"/>
  <c r="G193" i="1"/>
  <c r="D193" i="1"/>
  <c r="C193" i="1"/>
  <c r="B193" i="1"/>
  <c r="A198" i="1"/>
  <c r="E198" i="1"/>
  <c r="F198" i="1"/>
  <c r="G198" i="1"/>
  <c r="D198" i="1"/>
  <c r="C198" i="1"/>
  <c r="B198" i="1"/>
  <c r="A61" i="1"/>
  <c r="E61" i="1"/>
  <c r="F61" i="1"/>
  <c r="G61" i="1"/>
  <c r="D61" i="1"/>
  <c r="C61" i="1"/>
  <c r="B61" i="1"/>
  <c r="A50" i="1"/>
  <c r="E50" i="1"/>
  <c r="F50" i="1"/>
  <c r="G50" i="1"/>
  <c r="D50" i="1"/>
  <c r="C50" i="1"/>
  <c r="B50" i="1"/>
  <c r="A255" i="1"/>
  <c r="E255" i="1"/>
  <c r="F255" i="1"/>
  <c r="G255" i="1"/>
  <c r="D255" i="1"/>
  <c r="C255" i="1"/>
  <c r="B255" i="1"/>
  <c r="A239" i="1"/>
  <c r="E239" i="1"/>
  <c r="F239" i="1"/>
  <c r="G239" i="1"/>
  <c r="D239" i="1"/>
  <c r="C239" i="1"/>
  <c r="B239" i="1"/>
  <c r="A232" i="1"/>
  <c r="E232" i="1"/>
  <c r="F232" i="1"/>
  <c r="G232" i="1"/>
  <c r="D232" i="1"/>
  <c r="C232" i="1"/>
  <c r="B232" i="1"/>
  <c r="A75" i="1"/>
  <c r="E75" i="1"/>
  <c r="F75" i="1"/>
  <c r="G75" i="1"/>
  <c r="D75" i="1"/>
  <c r="C75" i="1"/>
  <c r="B75" i="1"/>
  <c r="A70" i="1"/>
  <c r="E70" i="1"/>
  <c r="F70" i="1"/>
  <c r="G70" i="1"/>
  <c r="D70" i="1"/>
  <c r="C70" i="1"/>
  <c r="B70" i="1"/>
  <c r="A248" i="1"/>
  <c r="E248" i="1"/>
  <c r="F248" i="1"/>
  <c r="G248" i="1"/>
  <c r="D248" i="1"/>
  <c r="C248" i="1"/>
  <c r="B248" i="1"/>
  <c r="A65" i="1"/>
  <c r="E65" i="1"/>
  <c r="F65" i="1"/>
  <c r="G65" i="1"/>
  <c r="D65" i="1"/>
  <c r="C65" i="1"/>
  <c r="B65" i="1"/>
  <c r="A124" i="1"/>
  <c r="E124" i="1"/>
  <c r="F124" i="1"/>
  <c r="G124" i="1"/>
  <c r="D124" i="1"/>
  <c r="C124" i="1"/>
  <c r="B124" i="1"/>
  <c r="A254" i="1"/>
  <c r="E254" i="1"/>
  <c r="F254" i="1"/>
  <c r="G254" i="1"/>
  <c r="D254" i="1"/>
  <c r="C254" i="1"/>
  <c r="B254" i="1"/>
  <c r="A122" i="1"/>
  <c r="E122" i="1"/>
  <c r="F122" i="1"/>
  <c r="G122" i="1"/>
  <c r="D122" i="1"/>
  <c r="C122" i="1"/>
  <c r="B122" i="1"/>
  <c r="A130" i="1"/>
  <c r="E130" i="1"/>
  <c r="F130" i="1"/>
  <c r="G130" i="1"/>
  <c r="D130" i="1"/>
  <c r="C130" i="1"/>
  <c r="B130" i="1"/>
  <c r="A238" i="1"/>
  <c r="E238" i="1"/>
  <c r="F238" i="1"/>
  <c r="G238" i="1"/>
  <c r="D238" i="1"/>
  <c r="C238" i="1"/>
  <c r="B238" i="1"/>
  <c r="A99" i="1"/>
  <c r="E99" i="1"/>
  <c r="F99" i="1"/>
  <c r="G99" i="1"/>
  <c r="D99" i="1"/>
  <c r="C99" i="1"/>
  <c r="B99" i="1"/>
  <c r="A172" i="1"/>
  <c r="E172" i="1"/>
  <c r="F172" i="1"/>
  <c r="G172" i="1"/>
  <c r="D172" i="1"/>
  <c r="C172" i="1"/>
  <c r="B172" i="1"/>
  <c r="A25" i="1"/>
  <c r="E25" i="1"/>
  <c r="F25" i="1"/>
  <c r="G25" i="1"/>
  <c r="D25" i="1"/>
  <c r="C25" i="1"/>
  <c r="B25" i="1"/>
  <c r="A110" i="1"/>
  <c r="E110" i="1"/>
  <c r="F110" i="1"/>
  <c r="G110" i="1"/>
  <c r="D110" i="1"/>
  <c r="C110" i="1"/>
  <c r="B110" i="1"/>
  <c r="A158" i="1"/>
  <c r="E158" i="1"/>
  <c r="F158" i="1"/>
  <c r="G158" i="1"/>
  <c r="D158" i="1"/>
  <c r="C158" i="1"/>
  <c r="B158" i="1"/>
  <c r="A45" i="1"/>
  <c r="E45" i="1"/>
  <c r="F45" i="1"/>
  <c r="G45" i="1"/>
  <c r="D45" i="1"/>
  <c r="C45" i="1"/>
  <c r="B45" i="1"/>
  <c r="A147" i="1"/>
  <c r="E147" i="1"/>
  <c r="F147" i="1"/>
  <c r="G147" i="1"/>
  <c r="D147" i="1"/>
  <c r="C147" i="1"/>
  <c r="B147" i="1"/>
  <c r="A236" i="1"/>
  <c r="E236" i="1"/>
  <c r="F236" i="1"/>
  <c r="G236" i="1"/>
  <c r="D236" i="1"/>
  <c r="C236" i="1"/>
  <c r="B236" i="1"/>
  <c r="A111" i="1"/>
  <c r="E111" i="1"/>
  <c r="F111" i="1"/>
  <c r="G111" i="1"/>
  <c r="D111" i="1"/>
  <c r="C111" i="1"/>
  <c r="B111" i="1"/>
  <c r="A209" i="1"/>
  <c r="E209" i="1"/>
  <c r="F209" i="1"/>
  <c r="G209" i="1"/>
  <c r="D209" i="1"/>
  <c r="C209" i="1"/>
  <c r="B209" i="1"/>
  <c r="A162" i="1"/>
  <c r="E162" i="1"/>
  <c r="F162" i="1"/>
  <c r="G162" i="1"/>
  <c r="D162" i="1"/>
  <c r="C162" i="1"/>
  <c r="B162" i="1"/>
  <c r="A38" i="1"/>
  <c r="E38" i="1"/>
  <c r="F38" i="1"/>
  <c r="G38" i="1"/>
  <c r="D38" i="1"/>
  <c r="C38" i="1"/>
  <c r="B38" i="1"/>
  <c r="A62" i="1"/>
  <c r="E62" i="1"/>
  <c r="F62" i="1"/>
  <c r="G62" i="1"/>
  <c r="D62" i="1"/>
  <c r="C62" i="1"/>
  <c r="B62" i="1"/>
  <c r="A34" i="1"/>
  <c r="E34" i="1"/>
  <c r="F34" i="1"/>
  <c r="G34" i="1"/>
  <c r="D34" i="1"/>
  <c r="C34" i="1"/>
  <c r="B34" i="1"/>
  <c r="A184" i="1"/>
  <c r="E184" i="1"/>
  <c r="F184" i="1"/>
  <c r="G184" i="1"/>
  <c r="D184" i="1"/>
  <c r="C184" i="1"/>
  <c r="B184" i="1"/>
  <c r="A119" i="1"/>
  <c r="E119" i="1"/>
  <c r="F119" i="1"/>
  <c r="G119" i="1"/>
  <c r="D119" i="1"/>
  <c r="C119" i="1"/>
  <c r="B119" i="1"/>
  <c r="A175" i="1"/>
  <c r="E175" i="1"/>
  <c r="F175" i="1"/>
  <c r="G175" i="1"/>
  <c r="D175" i="1"/>
  <c r="C175" i="1"/>
  <c r="B175" i="1"/>
  <c r="A60" i="1"/>
  <c r="E60" i="1"/>
  <c r="F60" i="1"/>
  <c r="G60" i="1"/>
  <c r="D60" i="1"/>
  <c r="C60" i="1"/>
  <c r="B60" i="1"/>
  <c r="A168" i="1"/>
  <c r="E168" i="1"/>
  <c r="F168" i="1"/>
  <c r="G168" i="1"/>
  <c r="D168" i="1"/>
  <c r="C168" i="1"/>
  <c r="B168" i="1"/>
  <c r="A155" i="1"/>
  <c r="E155" i="1"/>
  <c r="F155" i="1"/>
  <c r="G155" i="1"/>
  <c r="D155" i="1"/>
  <c r="C155" i="1"/>
  <c r="B155" i="1"/>
  <c r="A86" i="1"/>
  <c r="E86" i="1"/>
  <c r="F86" i="1"/>
  <c r="G86" i="1"/>
  <c r="D86" i="1"/>
  <c r="C86" i="1"/>
  <c r="B86" i="1"/>
  <c r="A139" i="1"/>
  <c r="E139" i="1"/>
  <c r="F139" i="1"/>
  <c r="G139" i="1"/>
  <c r="D139" i="1"/>
  <c r="C139" i="1"/>
  <c r="B139" i="1"/>
  <c r="A163" i="1"/>
  <c r="E163" i="1"/>
  <c r="F163" i="1"/>
  <c r="G163" i="1"/>
  <c r="D163" i="1"/>
  <c r="C163" i="1"/>
  <c r="B163" i="1"/>
  <c r="A73" i="1"/>
  <c r="E73" i="1"/>
  <c r="F73" i="1"/>
  <c r="G73" i="1"/>
  <c r="D73" i="1"/>
  <c r="C73" i="1"/>
  <c r="B73" i="1"/>
  <c r="A19" i="1"/>
  <c r="E19" i="1"/>
  <c r="F19" i="1"/>
  <c r="G19" i="1"/>
  <c r="D19" i="1"/>
  <c r="C19" i="1"/>
  <c r="B19" i="1"/>
  <c r="A44" i="1"/>
  <c r="E44" i="1"/>
  <c r="F44" i="1"/>
  <c r="G44" i="1"/>
  <c r="D44" i="1"/>
  <c r="C44" i="1"/>
  <c r="B44" i="1"/>
  <c r="A227" i="1"/>
  <c r="E227" i="1"/>
  <c r="F227" i="1"/>
  <c r="G227" i="1"/>
  <c r="D227" i="1"/>
  <c r="C227" i="1"/>
  <c r="B227" i="1"/>
  <c r="A161" i="1"/>
  <c r="E161" i="1"/>
  <c r="F161" i="1"/>
  <c r="G161" i="1"/>
  <c r="D161" i="1"/>
  <c r="C161" i="1"/>
  <c r="B161" i="1"/>
  <c r="A207" i="1"/>
  <c r="E207" i="1"/>
  <c r="F207" i="1"/>
  <c r="G207" i="1"/>
  <c r="D207" i="1"/>
  <c r="C207" i="1"/>
  <c r="B207" i="1"/>
  <c r="A195" i="1"/>
  <c r="E195" i="1"/>
  <c r="F195" i="1"/>
  <c r="G195" i="1"/>
  <c r="D195" i="1"/>
  <c r="C195" i="1"/>
  <c r="B195" i="1"/>
  <c r="A33" i="1"/>
  <c r="E33" i="1"/>
  <c r="F33" i="1"/>
  <c r="G33" i="1"/>
  <c r="D33" i="1"/>
  <c r="C33" i="1"/>
  <c r="B33" i="1"/>
  <c r="A128" i="1"/>
  <c r="E128" i="1"/>
  <c r="F128" i="1"/>
  <c r="G128" i="1"/>
  <c r="D128" i="1"/>
  <c r="C128" i="1"/>
  <c r="B128" i="1"/>
  <c r="A78" i="1"/>
  <c r="E78" i="1"/>
  <c r="F78" i="1"/>
  <c r="G78" i="1"/>
  <c r="D78" i="1"/>
  <c r="C78" i="1"/>
  <c r="B78" i="1"/>
  <c r="A235" i="1"/>
  <c r="E235" i="1"/>
  <c r="F235" i="1"/>
  <c r="G235" i="1"/>
  <c r="D235" i="1"/>
  <c r="C235" i="1"/>
  <c r="B235" i="1"/>
  <c r="A214" i="1"/>
  <c r="E214" i="1"/>
  <c r="F214" i="1"/>
  <c r="G214" i="1"/>
  <c r="D214" i="1"/>
  <c r="C214" i="1"/>
  <c r="B214" i="1"/>
  <c r="A32" i="1"/>
  <c r="E32" i="1"/>
  <c r="F32" i="1"/>
  <c r="G32" i="1"/>
  <c r="D32" i="1"/>
  <c r="C32" i="1"/>
  <c r="B32" i="1"/>
  <c r="A137" i="1"/>
  <c r="E137" i="1"/>
  <c r="F137" i="1"/>
  <c r="G137" i="1"/>
  <c r="D137" i="1"/>
  <c r="C137" i="1"/>
  <c r="B137" i="1"/>
  <c r="A91" i="1"/>
  <c r="E91" i="1"/>
  <c r="F91" i="1"/>
  <c r="G91" i="1"/>
  <c r="D91" i="1"/>
  <c r="C91" i="1"/>
  <c r="B91" i="1"/>
  <c r="A27" i="1"/>
  <c r="E27" i="1"/>
  <c r="F27" i="1"/>
  <c r="G27" i="1"/>
  <c r="D27" i="1"/>
  <c r="C27" i="1"/>
  <c r="B27" i="1"/>
  <c r="A249" i="1"/>
  <c r="E249" i="1"/>
  <c r="F249" i="1"/>
  <c r="G249" i="1"/>
  <c r="D249" i="1"/>
  <c r="C249" i="1"/>
  <c r="B249" i="1"/>
  <c r="A240" i="1"/>
  <c r="E240" i="1"/>
  <c r="F240" i="1"/>
  <c r="G240" i="1"/>
  <c r="D240" i="1"/>
  <c r="C240" i="1"/>
  <c r="B240" i="1"/>
  <c r="A131" i="1"/>
  <c r="E131" i="1"/>
  <c r="F131" i="1"/>
  <c r="G131" i="1"/>
  <c r="D131" i="1"/>
  <c r="C131" i="1"/>
  <c r="B131" i="1"/>
  <c r="A266" i="1"/>
  <c r="E266" i="1"/>
  <c r="F266" i="1"/>
  <c r="G266" i="1"/>
  <c r="D266" i="1"/>
  <c r="C266" i="1"/>
  <c r="B266" i="1"/>
  <c r="A230" i="1"/>
  <c r="E230" i="1"/>
  <c r="F230" i="1"/>
  <c r="G230" i="1"/>
  <c r="D230" i="1"/>
  <c r="C230" i="1"/>
  <c r="B230" i="1"/>
  <c r="A245" i="1"/>
  <c r="E245" i="1"/>
  <c r="F245" i="1"/>
  <c r="G245" i="1"/>
  <c r="D245" i="1"/>
  <c r="C245" i="1"/>
  <c r="B245" i="1"/>
  <c r="A231" i="1"/>
  <c r="E231" i="1"/>
  <c r="F231" i="1"/>
  <c r="G231" i="1"/>
  <c r="D231" i="1"/>
  <c r="C231" i="1"/>
  <c r="B231" i="1"/>
  <c r="A257" i="1"/>
  <c r="E257" i="1"/>
  <c r="F257" i="1"/>
  <c r="G257" i="1"/>
  <c r="D257" i="1"/>
  <c r="C257" i="1"/>
  <c r="B257" i="1"/>
  <c r="A43" i="1"/>
  <c r="E43" i="1"/>
  <c r="F43" i="1"/>
  <c r="G43" i="1"/>
  <c r="D43" i="1"/>
  <c r="C43" i="1"/>
  <c r="B43" i="1"/>
  <c r="A256" i="1"/>
  <c r="E256" i="1"/>
  <c r="F256" i="1"/>
  <c r="G256" i="1"/>
  <c r="D256" i="1"/>
  <c r="C256" i="1"/>
  <c r="B256" i="1"/>
  <c r="A17" i="1"/>
  <c r="E17" i="1"/>
  <c r="F17" i="1"/>
  <c r="G17" i="1"/>
  <c r="D17" i="1"/>
  <c r="C17" i="1"/>
  <c r="B17" i="1"/>
  <c r="A127" i="1"/>
  <c r="E127" i="1"/>
  <c r="F127" i="1"/>
  <c r="G127" i="1"/>
  <c r="D127" i="1"/>
  <c r="C127" i="1"/>
  <c r="B127" i="1"/>
  <c r="A243" i="1"/>
  <c r="E243" i="1"/>
  <c r="F243" i="1"/>
  <c r="G243" i="1"/>
  <c r="D243" i="1"/>
  <c r="C243" i="1"/>
  <c r="B243" i="1"/>
  <c r="A144" i="1"/>
  <c r="E144" i="1"/>
  <c r="F144" i="1"/>
  <c r="G144" i="1"/>
  <c r="D144" i="1"/>
  <c r="C144" i="1"/>
  <c r="B144" i="1"/>
  <c r="A197" i="1"/>
  <c r="E197" i="1"/>
  <c r="F197" i="1"/>
  <c r="G197" i="1"/>
  <c r="D197" i="1"/>
  <c r="C197" i="1"/>
  <c r="B197" i="1"/>
  <c r="A29" i="1"/>
  <c r="E29" i="1"/>
  <c r="F29" i="1"/>
  <c r="G29" i="1"/>
  <c r="D29" i="1"/>
  <c r="C29" i="1"/>
  <c r="B29" i="1"/>
  <c r="A11" i="1"/>
  <c r="E11" i="1"/>
  <c r="F11" i="1"/>
  <c r="G11" i="1"/>
  <c r="D11" i="1"/>
  <c r="C11" i="1"/>
  <c r="B11" i="1"/>
  <c r="A191" i="1"/>
  <c r="E191" i="1"/>
  <c r="F191" i="1"/>
  <c r="G191" i="1"/>
  <c r="D191" i="1"/>
  <c r="C191" i="1"/>
  <c r="B191" i="1"/>
  <c r="A153" i="1"/>
  <c r="E153" i="1"/>
  <c r="F153" i="1"/>
  <c r="G153" i="1"/>
  <c r="D153" i="1"/>
  <c r="C153" i="1"/>
  <c r="B153" i="1"/>
  <c r="A72" i="1"/>
  <c r="E72" i="1"/>
  <c r="F72" i="1"/>
  <c r="G72" i="1"/>
  <c r="D72" i="1"/>
  <c r="C72" i="1"/>
  <c r="B72" i="1"/>
  <c r="A67" i="1"/>
  <c r="E67" i="1"/>
  <c r="F67" i="1"/>
  <c r="G67" i="1"/>
  <c r="D67" i="1"/>
  <c r="C67" i="1"/>
  <c r="B67" i="1"/>
  <c r="A160" i="1"/>
  <c r="E160" i="1"/>
  <c r="F160" i="1"/>
  <c r="G160" i="1"/>
  <c r="D160" i="1"/>
  <c r="C160" i="1"/>
  <c r="B160" i="1"/>
  <c r="A68" i="1"/>
  <c r="E68" i="1"/>
  <c r="F68" i="1"/>
  <c r="G68" i="1"/>
  <c r="D68" i="1"/>
  <c r="C68" i="1"/>
  <c r="B68" i="1"/>
  <c r="A224" i="1"/>
  <c r="E224" i="1"/>
  <c r="F224" i="1"/>
  <c r="G224" i="1"/>
  <c r="D224" i="1"/>
  <c r="C224" i="1"/>
  <c r="B224" i="1"/>
  <c r="A170" i="1"/>
  <c r="E170" i="1"/>
  <c r="F170" i="1"/>
  <c r="G170" i="1"/>
  <c r="D170" i="1"/>
  <c r="C170" i="1"/>
  <c r="B170" i="1"/>
  <c r="A176" i="1"/>
  <c r="E176" i="1"/>
  <c r="F176" i="1"/>
  <c r="G176" i="1"/>
  <c r="D176" i="1"/>
  <c r="C176" i="1"/>
  <c r="B176" i="1"/>
  <c r="A51" i="1"/>
  <c r="E51" i="1"/>
  <c r="F51" i="1"/>
  <c r="G51" i="1"/>
  <c r="D51" i="1"/>
  <c r="C51" i="1"/>
  <c r="B51" i="1"/>
  <c r="A135" i="1"/>
  <c r="E135" i="1"/>
  <c r="F135" i="1"/>
  <c r="G135" i="1"/>
  <c r="D135" i="1"/>
  <c r="C135" i="1"/>
  <c r="B135" i="1"/>
  <c r="A201" i="1"/>
  <c r="E201" i="1"/>
  <c r="F201" i="1"/>
  <c r="G201" i="1"/>
  <c r="D201" i="1"/>
  <c r="C201" i="1"/>
  <c r="B201" i="1"/>
  <c r="A88" i="1"/>
  <c r="E88" i="1"/>
  <c r="F88" i="1"/>
  <c r="G88" i="1"/>
  <c r="D88" i="1"/>
  <c r="C88" i="1"/>
  <c r="B88" i="1"/>
  <c r="A217" i="1"/>
  <c r="E217" i="1"/>
  <c r="F217" i="1"/>
  <c r="G217" i="1"/>
  <c r="D217" i="1"/>
  <c r="C217" i="1"/>
  <c r="B217" i="1"/>
  <c r="A151" i="1"/>
  <c r="E151" i="1"/>
  <c r="F151" i="1"/>
  <c r="G151" i="1"/>
  <c r="D151" i="1"/>
  <c r="C151" i="1"/>
  <c r="B151" i="1"/>
  <c r="A31" i="1"/>
  <c r="E31" i="1"/>
  <c r="F31" i="1"/>
  <c r="G31" i="1"/>
  <c r="D31" i="1"/>
  <c r="C31" i="1"/>
  <c r="B31" i="1"/>
  <c r="A221" i="1"/>
  <c r="E221" i="1"/>
  <c r="F221" i="1"/>
  <c r="G221" i="1"/>
  <c r="D221" i="1"/>
  <c r="C221" i="1"/>
  <c r="B221" i="1"/>
  <c r="A123" i="1"/>
  <c r="E123" i="1"/>
  <c r="F123" i="1"/>
  <c r="G123" i="1"/>
  <c r="D123" i="1"/>
  <c r="C123" i="1"/>
  <c r="B123" i="1"/>
  <c r="A24" i="1"/>
  <c r="E24" i="1"/>
  <c r="F24" i="1"/>
  <c r="G24" i="1"/>
  <c r="D24" i="1"/>
  <c r="C24" i="1"/>
  <c r="B24" i="1"/>
  <c r="A264" i="1"/>
  <c r="E264" i="1"/>
  <c r="F264" i="1"/>
  <c r="G264" i="1"/>
  <c r="D264" i="1"/>
  <c r="C264" i="1"/>
  <c r="B264" i="1"/>
  <c r="A259" i="1"/>
  <c r="E259" i="1"/>
  <c r="F259" i="1"/>
  <c r="G259" i="1"/>
  <c r="D259" i="1"/>
  <c r="C259" i="1"/>
  <c r="B259" i="1"/>
  <c r="A125" i="1"/>
  <c r="E125" i="1"/>
  <c r="F125" i="1"/>
  <c r="G125" i="1"/>
  <c r="D125" i="1"/>
  <c r="C125" i="1"/>
  <c r="B125" i="1"/>
  <c r="A242" i="1"/>
  <c r="E242" i="1"/>
  <c r="F242" i="1"/>
  <c r="G242" i="1"/>
  <c r="D242" i="1"/>
  <c r="C242" i="1"/>
  <c r="B242" i="1"/>
  <c r="A200" i="1"/>
  <c r="E200" i="1"/>
  <c r="F200" i="1"/>
  <c r="G200" i="1"/>
  <c r="D200" i="1"/>
  <c r="C200" i="1"/>
  <c r="B200" i="1"/>
  <c r="A107" i="1"/>
  <c r="E107" i="1"/>
  <c r="F107" i="1"/>
  <c r="G107" i="1"/>
  <c r="D107" i="1"/>
  <c r="C107" i="1"/>
  <c r="B107" i="1"/>
  <c r="A143" i="1"/>
  <c r="E143" i="1"/>
  <c r="F143" i="1"/>
  <c r="G143" i="1"/>
  <c r="D143" i="1"/>
  <c r="C143" i="1"/>
  <c r="B143" i="1"/>
  <c r="A58" i="1"/>
  <c r="E58" i="1"/>
  <c r="F58" i="1"/>
  <c r="G58" i="1"/>
  <c r="D58" i="1"/>
  <c r="C58" i="1"/>
  <c r="B58" i="1"/>
  <c r="A6" i="1"/>
  <c r="E6" i="1"/>
  <c r="F6" i="1"/>
  <c r="G6" i="1"/>
  <c r="D6" i="1"/>
  <c r="C6" i="1"/>
  <c r="B6" i="1"/>
  <c r="A10" i="1"/>
  <c r="E10" i="1"/>
  <c r="F10" i="1"/>
  <c r="G10" i="1"/>
  <c r="D10" i="1"/>
  <c r="C10" i="1"/>
  <c r="B10" i="1"/>
  <c r="A42" i="1"/>
  <c r="E42" i="1"/>
  <c r="F42" i="1"/>
  <c r="G42" i="1"/>
  <c r="D42" i="1"/>
  <c r="C42" i="1"/>
  <c r="B42" i="1"/>
  <c r="A157" i="1"/>
  <c r="E157" i="1"/>
  <c r="F157" i="1"/>
  <c r="G157" i="1"/>
  <c r="D157" i="1"/>
  <c r="C157" i="1"/>
  <c r="B157" i="1"/>
  <c r="A95" i="1"/>
  <c r="E95" i="1"/>
  <c r="F95" i="1"/>
  <c r="G95" i="1"/>
  <c r="D95" i="1"/>
  <c r="C95" i="1"/>
  <c r="B95" i="1"/>
  <c r="A47" i="1"/>
  <c r="E47" i="1"/>
  <c r="F47" i="1"/>
  <c r="G47" i="1"/>
  <c r="D47" i="1"/>
  <c r="C47" i="1"/>
  <c r="B47" i="1"/>
  <c r="A177" i="1"/>
  <c r="E177" i="1"/>
  <c r="F177" i="1"/>
  <c r="G177" i="1"/>
  <c r="D177" i="1"/>
  <c r="C177" i="1"/>
  <c r="B177" i="1"/>
  <c r="A166" i="1"/>
  <c r="E166" i="1"/>
  <c r="F166" i="1"/>
  <c r="G166" i="1"/>
  <c r="D166" i="1"/>
  <c r="C166" i="1"/>
  <c r="B166" i="1"/>
  <c r="A74" i="1"/>
  <c r="E74" i="1"/>
  <c r="F74" i="1"/>
  <c r="G74" i="1"/>
  <c r="D74" i="1"/>
  <c r="C74" i="1"/>
  <c r="B74" i="1"/>
  <c r="A258" i="1"/>
  <c r="E258" i="1"/>
  <c r="F258" i="1"/>
  <c r="G258" i="1"/>
  <c r="D258" i="1"/>
  <c r="C258" i="1"/>
  <c r="B258" i="1"/>
  <c r="A133" i="1"/>
  <c r="E133" i="1"/>
  <c r="F133" i="1"/>
  <c r="G133" i="1"/>
  <c r="D133" i="1"/>
  <c r="C133" i="1"/>
  <c r="B133" i="1"/>
  <c r="A52" i="1"/>
  <c r="E52" i="1"/>
  <c r="F52" i="1"/>
  <c r="G52" i="1"/>
  <c r="D52" i="1"/>
  <c r="C52" i="1"/>
  <c r="B52" i="1"/>
  <c r="A136" i="1"/>
  <c r="E136" i="1"/>
  <c r="F136" i="1"/>
  <c r="G136" i="1"/>
  <c r="D136" i="1"/>
  <c r="C136" i="1"/>
  <c r="B136" i="1"/>
  <c r="A190" i="1"/>
  <c r="E190" i="1"/>
  <c r="F190" i="1"/>
  <c r="G190" i="1"/>
  <c r="D190" i="1"/>
  <c r="C190" i="1"/>
  <c r="B190" i="1"/>
  <c r="A229" i="1"/>
  <c r="E229" i="1"/>
  <c r="F229" i="1"/>
  <c r="G229" i="1"/>
  <c r="D229" i="1"/>
  <c r="C229" i="1"/>
  <c r="B229" i="1"/>
  <c r="A49" i="1"/>
  <c r="E49" i="1"/>
  <c r="F49" i="1"/>
  <c r="G49" i="1"/>
  <c r="D49" i="1"/>
  <c r="C49" i="1"/>
  <c r="B49" i="1"/>
  <c r="A134" i="1"/>
  <c r="E134" i="1"/>
  <c r="F134" i="1"/>
  <c r="G134" i="1"/>
  <c r="D134" i="1"/>
  <c r="C134" i="1"/>
  <c r="B134" i="1"/>
  <c r="A55" i="1"/>
  <c r="E55" i="1"/>
  <c r="F55" i="1"/>
  <c r="G55" i="1"/>
  <c r="D55" i="1"/>
  <c r="C55" i="1"/>
  <c r="B55" i="1"/>
  <c r="A108" i="1"/>
  <c r="E108" i="1"/>
  <c r="F108" i="1"/>
  <c r="G108" i="1"/>
  <c r="D108" i="1"/>
  <c r="C108" i="1"/>
  <c r="B108" i="1"/>
  <c r="A97" i="1"/>
  <c r="E97" i="1"/>
  <c r="F97" i="1"/>
  <c r="G97" i="1"/>
  <c r="D97" i="1"/>
  <c r="C97" i="1"/>
  <c r="B97" i="1"/>
  <c r="A169" i="1"/>
  <c r="E169" i="1"/>
  <c r="F169" i="1"/>
  <c r="G169" i="1"/>
  <c r="D169" i="1"/>
  <c r="C169" i="1"/>
  <c r="B169" i="1"/>
  <c r="A246" i="1"/>
  <c r="E246" i="1"/>
  <c r="F246" i="1"/>
  <c r="G246" i="1"/>
  <c r="D246" i="1"/>
  <c r="C246" i="1"/>
  <c r="B246" i="1"/>
  <c r="A138" i="1"/>
  <c r="E138" i="1"/>
  <c r="F138" i="1"/>
  <c r="G138" i="1"/>
  <c r="D138" i="1"/>
  <c r="C138" i="1"/>
  <c r="B138" i="1"/>
  <c r="A100" i="1"/>
  <c r="E100" i="1"/>
  <c r="F100" i="1"/>
  <c r="G100" i="1"/>
  <c r="D100" i="1"/>
  <c r="C100" i="1"/>
  <c r="B100" i="1"/>
  <c r="A252" i="1"/>
  <c r="E252" i="1"/>
  <c r="F252" i="1"/>
  <c r="G252" i="1"/>
  <c r="D252" i="1"/>
  <c r="C252" i="1"/>
  <c r="B252" i="1"/>
  <c r="A178" i="1"/>
  <c r="E178" i="1"/>
  <c r="F178" i="1"/>
  <c r="G178" i="1"/>
  <c r="D178" i="1"/>
  <c r="C178" i="1"/>
  <c r="B178" i="1"/>
  <c r="A212" i="1"/>
  <c r="E212" i="1"/>
  <c r="F212" i="1"/>
  <c r="G212" i="1"/>
  <c r="D212" i="1"/>
  <c r="C212" i="1"/>
  <c r="B212" i="1"/>
  <c r="A222" i="1"/>
  <c r="E222" i="1"/>
  <c r="F222" i="1"/>
  <c r="G222" i="1"/>
  <c r="D222" i="1"/>
  <c r="C222" i="1"/>
  <c r="B222" i="1"/>
  <c r="A263" i="1"/>
  <c r="E263" i="1"/>
  <c r="F263" i="1"/>
  <c r="G263" i="1"/>
  <c r="D263" i="1"/>
  <c r="C263" i="1"/>
  <c r="B263" i="1"/>
  <c r="A66" i="1"/>
  <c r="E66" i="1"/>
  <c r="F66" i="1"/>
  <c r="G66" i="1"/>
  <c r="D66" i="1"/>
  <c r="C66" i="1"/>
  <c r="B66" i="1"/>
  <c r="A15" i="1"/>
  <c r="E15" i="1"/>
  <c r="F15" i="1"/>
  <c r="G15" i="1"/>
  <c r="D15" i="1"/>
  <c r="C15" i="1"/>
  <c r="B15" i="1"/>
  <c r="A5" i="1"/>
  <c r="E5" i="1"/>
  <c r="F5" i="1"/>
  <c r="G5" i="1"/>
  <c r="D5" i="1"/>
  <c r="C5" i="1"/>
  <c r="B5" i="1"/>
  <c r="A149" i="1"/>
  <c r="E149" i="1"/>
  <c r="F149" i="1"/>
  <c r="G149" i="1"/>
  <c r="D149" i="1"/>
  <c r="C149" i="1"/>
  <c r="B149" i="1"/>
  <c r="A120" i="1"/>
  <c r="E120" i="1"/>
  <c r="F120" i="1"/>
  <c r="G120" i="1"/>
  <c r="D120" i="1"/>
  <c r="C120" i="1"/>
  <c r="B120" i="1"/>
  <c r="A204" i="1"/>
  <c r="E204" i="1"/>
  <c r="F204" i="1"/>
  <c r="G204" i="1"/>
  <c r="D204" i="1"/>
  <c r="C204" i="1"/>
  <c r="B204" i="1"/>
  <c r="A216" i="1"/>
  <c r="E216" i="1"/>
  <c r="F216" i="1"/>
  <c r="G216" i="1"/>
  <c r="D216" i="1"/>
  <c r="C216" i="1"/>
  <c r="B216" i="1"/>
  <c r="A208" i="1"/>
  <c r="E208" i="1"/>
  <c r="F208" i="1"/>
  <c r="G208" i="1"/>
  <c r="D208" i="1"/>
  <c r="C208" i="1"/>
  <c r="B208" i="1"/>
  <c r="A210" i="1"/>
  <c r="E210" i="1"/>
  <c r="F210" i="1"/>
  <c r="G210" i="1"/>
  <c r="D210" i="1"/>
  <c r="C210" i="1"/>
  <c r="B210" i="1"/>
  <c r="A226" i="1"/>
  <c r="E226" i="1"/>
  <c r="F226" i="1"/>
  <c r="G226" i="1"/>
  <c r="D226" i="1"/>
  <c r="C226" i="1"/>
  <c r="B226" i="1"/>
  <c r="A35" i="1"/>
  <c r="E35" i="1"/>
  <c r="F35" i="1"/>
  <c r="G35" i="1"/>
  <c r="D35" i="1"/>
  <c r="C35" i="1"/>
  <c r="B35" i="1"/>
  <c r="A56" i="1"/>
  <c r="E56" i="1"/>
  <c r="F56" i="1"/>
  <c r="G56" i="1"/>
  <c r="D56" i="1"/>
  <c r="C56" i="1"/>
  <c r="B56" i="1"/>
  <c r="A154" i="1"/>
  <c r="E154" i="1"/>
  <c r="F154" i="1"/>
  <c r="G154" i="1"/>
  <c r="D154" i="1"/>
  <c r="C154" i="1"/>
  <c r="B154" i="1"/>
  <c r="A84" i="1"/>
  <c r="E84" i="1"/>
  <c r="F84" i="1"/>
  <c r="G84" i="1"/>
  <c r="D84" i="1"/>
  <c r="C84" i="1"/>
  <c r="B84" i="1"/>
  <c r="A18" i="1"/>
  <c r="E18" i="1"/>
  <c r="F18" i="1"/>
  <c r="G18" i="1"/>
  <c r="D18" i="1"/>
  <c r="C18" i="1"/>
  <c r="B18" i="1"/>
  <c r="A59" i="1"/>
  <c r="E59" i="1"/>
  <c r="F59" i="1"/>
  <c r="G59" i="1"/>
  <c r="D59" i="1"/>
  <c r="C59" i="1"/>
  <c r="B59" i="1"/>
  <c r="A179" i="1"/>
  <c r="E179" i="1"/>
  <c r="F179" i="1"/>
  <c r="G179" i="1"/>
  <c r="D179" i="1"/>
  <c r="C179" i="1"/>
  <c r="B179" i="1"/>
  <c r="A40" i="1"/>
  <c r="E40" i="1"/>
  <c r="F40" i="1"/>
  <c r="G40" i="1"/>
  <c r="D40" i="1"/>
  <c r="C40" i="1"/>
  <c r="B40" i="1"/>
  <c r="A36" i="1"/>
  <c r="E36" i="1"/>
  <c r="F36" i="1"/>
  <c r="G36" i="1"/>
  <c r="D36" i="1"/>
  <c r="C36" i="1"/>
  <c r="B36" i="1"/>
  <c r="A218" i="1"/>
  <c r="E218" i="1"/>
  <c r="F218" i="1"/>
  <c r="G218" i="1"/>
  <c r="D218" i="1"/>
  <c r="C218" i="1"/>
  <c r="B218" i="1"/>
  <c r="A192" i="1"/>
  <c r="E192" i="1"/>
  <c r="F192" i="1"/>
  <c r="G192" i="1"/>
  <c r="D192" i="1"/>
  <c r="C192" i="1"/>
  <c r="B192" i="1"/>
  <c r="A30" i="1"/>
  <c r="E30" i="1"/>
  <c r="F30" i="1"/>
  <c r="G30" i="1"/>
  <c r="D30" i="1"/>
  <c r="C30" i="1"/>
  <c r="B30" i="1"/>
  <c r="A251" i="1"/>
  <c r="E251" i="1"/>
  <c r="F251" i="1"/>
  <c r="G251" i="1"/>
  <c r="D251" i="1"/>
  <c r="C251" i="1"/>
  <c r="B251" i="1"/>
  <c r="A109" i="1"/>
  <c r="E109" i="1"/>
  <c r="F109" i="1"/>
  <c r="G109" i="1"/>
  <c r="D109" i="1"/>
  <c r="C109" i="1"/>
  <c r="B109" i="1"/>
  <c r="A13" i="1"/>
  <c r="E13" i="1"/>
  <c r="F13" i="1"/>
  <c r="G13" i="1"/>
  <c r="D13" i="1"/>
  <c r="C13" i="1"/>
  <c r="B13" i="1"/>
  <c r="A64" i="1"/>
  <c r="E64" i="1"/>
  <c r="F64" i="1"/>
  <c r="G64" i="1"/>
  <c r="D64" i="1"/>
  <c r="C64" i="1"/>
  <c r="B64" i="1"/>
  <c r="A260" i="1"/>
  <c r="E260" i="1"/>
  <c r="F260" i="1"/>
  <c r="G260" i="1"/>
  <c r="D260" i="1"/>
  <c r="C260" i="1"/>
  <c r="B260" i="1"/>
  <c r="A112" i="1"/>
  <c r="E112" i="1"/>
  <c r="F112" i="1"/>
  <c r="G112" i="1"/>
  <c r="D112" i="1"/>
  <c r="C112" i="1"/>
  <c r="B112" i="1"/>
  <c r="A71" i="1"/>
  <c r="E71" i="1"/>
  <c r="F71" i="1"/>
  <c r="G71" i="1"/>
  <c r="D71" i="1"/>
  <c r="C71" i="1"/>
  <c r="B71" i="1"/>
  <c r="A180" i="1"/>
  <c r="E180" i="1"/>
  <c r="F180" i="1"/>
  <c r="G180" i="1"/>
  <c r="D180" i="1"/>
  <c r="C180" i="1"/>
  <c r="B180" i="1"/>
</calcChain>
</file>

<file path=xl/sharedStrings.xml><?xml version="1.0" encoding="utf-8"?>
<sst xmlns="http://schemas.openxmlformats.org/spreadsheetml/2006/main" count="9" uniqueCount="9">
  <si>
    <t>Raw_Name</t>
  </si>
  <si>
    <t>Name</t>
  </si>
  <si>
    <t>Class</t>
  </si>
  <si>
    <t>National Race Count</t>
  </si>
  <si>
    <t>Top 12 National PIC and Bonus Points</t>
  </si>
  <si>
    <t>Participation Points</t>
  </si>
  <si>
    <t>Total National Championship</t>
  </si>
  <si>
    <t>BMW CCA Club Racing, national</t>
  </si>
  <si>
    <t>Final, rev1211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</si>
</sst>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Border="1" applyAlignment="1">
      <alignment horizontal="left" indent="1"/>
    </xf>
    <xf numFmtId="49" fontId="3" fillId="0" borderId="0" xfId="0" applyNumberFormat="1" applyFont="1"/>
    <xf numFmtId="49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 2" xfId="1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-11-2017_BMWCCA_Sc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ge Instructions"/>
      <sheetName val="raw_data"/>
      <sheetName val="National Display Data"/>
      <sheetName val="Regional_aggregate"/>
      <sheetName val="Rookie_of_year_points"/>
      <sheetName val="Rookie_participation"/>
      <sheetName val="National_Participation_Pivot"/>
      <sheetName val="National_Points_Pivot"/>
      <sheetName val="Racer_Regional_Part_Pivot"/>
      <sheetName val="Racer_Regional_Points_Pivot"/>
      <sheetName val="Racer_Regional Display Data"/>
      <sheetName val="Canada_display_data"/>
      <sheetName val="NAC_display_data"/>
      <sheetName val="NorthAtlantic_display_data"/>
      <sheetName val="NorthCentral_display_data"/>
      <sheetName val="Pacific_display_data"/>
      <sheetName val="SouthAtlantic_display_data"/>
      <sheetName val="SouthCentral_display_data"/>
      <sheetName val="Event_regional_part_pivot"/>
      <sheetName val="Canada_part"/>
      <sheetName val="NAC_part"/>
      <sheetName val="NorthAtlantic_part"/>
      <sheetName val="NorthCentral_part"/>
      <sheetName val="Pacific_part"/>
      <sheetName val="SouthAtlantic_part"/>
      <sheetName val="SouthCentral_part"/>
      <sheetName val="Event_Regional_Points_pivot"/>
      <sheetName val="Canada_points"/>
      <sheetName val="NAC_points"/>
      <sheetName val="NorthAtlantic_points"/>
      <sheetName val="NorthCentral_points"/>
      <sheetName val="Pacific_points"/>
      <sheetName val="SouthAtlantic_points"/>
      <sheetName val="SouthCentral_points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Racer Name</v>
          </cell>
          <cell r="B4" t="str">
            <v>Participation_count</v>
          </cell>
        </row>
        <row r="5">
          <cell r="A5" t="str">
            <v>Aaron Feng - IS</v>
          </cell>
          <cell r="B5">
            <v>2</v>
          </cell>
        </row>
        <row r="6">
          <cell r="A6" t="str">
            <v>Adrienne Hughes - DM</v>
          </cell>
          <cell r="B6">
            <v>1</v>
          </cell>
        </row>
        <row r="7">
          <cell r="A7" t="str">
            <v>Al Carter - HP</v>
          </cell>
          <cell r="B7">
            <v>1</v>
          </cell>
        </row>
        <row r="8">
          <cell r="A8" t="str">
            <v>Albert Pereida - Spec E46</v>
          </cell>
          <cell r="B8">
            <v>1</v>
          </cell>
        </row>
        <row r="9">
          <cell r="A9" t="str">
            <v>Alex Goare - DM</v>
          </cell>
          <cell r="B9">
            <v>1</v>
          </cell>
        </row>
        <row r="10">
          <cell r="A10" t="str">
            <v>Alex Perry - BM</v>
          </cell>
          <cell r="B10">
            <v>1</v>
          </cell>
        </row>
        <row r="11">
          <cell r="A11" t="str">
            <v>Alex Zmiewski - HP</v>
          </cell>
          <cell r="B11">
            <v>1</v>
          </cell>
        </row>
        <row r="12">
          <cell r="A12" t="str">
            <v>Ali Salih - Spec E46</v>
          </cell>
          <cell r="B12">
            <v>1</v>
          </cell>
        </row>
        <row r="13">
          <cell r="A13" t="str">
            <v>Allan Lewis - CM</v>
          </cell>
          <cell r="B13">
            <v>1</v>
          </cell>
        </row>
        <row r="14">
          <cell r="A14" t="str">
            <v>Allan Lewis - JP</v>
          </cell>
          <cell r="B14">
            <v>1</v>
          </cell>
        </row>
        <row r="15">
          <cell r="A15" t="str">
            <v>Allen Garner - SE30</v>
          </cell>
          <cell r="B15">
            <v>1</v>
          </cell>
        </row>
        <row r="16">
          <cell r="A16" t="str">
            <v>Amir Farahmand - CM</v>
          </cell>
          <cell r="B16">
            <v>1</v>
          </cell>
        </row>
        <row r="17">
          <cell r="A17" t="str">
            <v>Andrew Morton - CM</v>
          </cell>
          <cell r="B17">
            <v>2</v>
          </cell>
        </row>
        <row r="18">
          <cell r="A18" t="str">
            <v>Andrew Palumbo - IS</v>
          </cell>
          <cell r="B18">
            <v>3</v>
          </cell>
        </row>
        <row r="19">
          <cell r="A19" t="str">
            <v>Andrew Sanchez - DM</v>
          </cell>
          <cell r="B19">
            <v>1</v>
          </cell>
        </row>
        <row r="20">
          <cell r="A20" t="str">
            <v>Anthony Graf - BM</v>
          </cell>
          <cell r="B20">
            <v>1</v>
          </cell>
        </row>
        <row r="21">
          <cell r="A21" t="str">
            <v>Anthony Graf - GP</v>
          </cell>
          <cell r="B21">
            <v>1</v>
          </cell>
        </row>
        <row r="22">
          <cell r="A22" t="str">
            <v>Anthony Graf - IP</v>
          </cell>
          <cell r="B22">
            <v>1</v>
          </cell>
        </row>
        <row r="23">
          <cell r="A23" t="str">
            <v>April Curtis - DM</v>
          </cell>
          <cell r="B23">
            <v>4</v>
          </cell>
        </row>
        <row r="24">
          <cell r="A24" t="str">
            <v>Asher Hyman - CM</v>
          </cell>
          <cell r="B24">
            <v>3</v>
          </cell>
        </row>
        <row r="25">
          <cell r="A25" t="str">
            <v>Bert Howerton - Spec E36</v>
          </cell>
          <cell r="B25">
            <v>5</v>
          </cell>
        </row>
        <row r="26">
          <cell r="A26" t="str">
            <v>Bill Glavin - M3T</v>
          </cell>
          <cell r="B26">
            <v>1</v>
          </cell>
        </row>
        <row r="27">
          <cell r="A27" t="str">
            <v>Billy Glavin III - M3T</v>
          </cell>
          <cell r="B27">
            <v>1</v>
          </cell>
        </row>
        <row r="28">
          <cell r="A28" t="str">
            <v>Bob Gilberg - SE30</v>
          </cell>
          <cell r="B28">
            <v>2</v>
          </cell>
        </row>
        <row r="29">
          <cell r="A29" t="str">
            <v>Bob Martin - M3T</v>
          </cell>
          <cell r="B29">
            <v>4</v>
          </cell>
        </row>
        <row r="30">
          <cell r="A30" t="str">
            <v>Bob Perritt - IP</v>
          </cell>
          <cell r="B30">
            <v>6</v>
          </cell>
        </row>
        <row r="31">
          <cell r="A31" t="str">
            <v>Brandon Watson - IP</v>
          </cell>
          <cell r="B31">
            <v>1</v>
          </cell>
        </row>
        <row r="32">
          <cell r="A32" t="str">
            <v>Brett Strom - Audi</v>
          </cell>
          <cell r="B32">
            <v>1</v>
          </cell>
        </row>
        <row r="33">
          <cell r="A33" t="str">
            <v>Brett Strom - BM</v>
          </cell>
          <cell r="B33">
            <v>1</v>
          </cell>
        </row>
        <row r="34">
          <cell r="A34" t="str">
            <v>Brett Strom - DM</v>
          </cell>
          <cell r="B34">
            <v>1</v>
          </cell>
        </row>
        <row r="35">
          <cell r="A35" t="str">
            <v>Brian Dehler - Spec E46</v>
          </cell>
          <cell r="B35">
            <v>1</v>
          </cell>
        </row>
        <row r="36">
          <cell r="A36" t="str">
            <v>Bruce Heersink - SM</v>
          </cell>
          <cell r="B36">
            <v>0</v>
          </cell>
        </row>
        <row r="37">
          <cell r="A37" t="str">
            <v>Bud Scott - MP</v>
          </cell>
          <cell r="B37">
            <v>2</v>
          </cell>
        </row>
        <row r="38">
          <cell r="A38" t="str">
            <v>Carl Coscia - IS</v>
          </cell>
          <cell r="B38">
            <v>3</v>
          </cell>
        </row>
        <row r="39">
          <cell r="A39" t="str">
            <v>Carter Rise - Spec E46</v>
          </cell>
          <cell r="B39">
            <v>2</v>
          </cell>
        </row>
        <row r="40">
          <cell r="A40" t="str">
            <v>Cecil Ramotar - GTS3</v>
          </cell>
          <cell r="B40">
            <v>1</v>
          </cell>
        </row>
        <row r="41">
          <cell r="A41" t="str">
            <v>Chad Waddell - IP</v>
          </cell>
          <cell r="B41">
            <v>2</v>
          </cell>
        </row>
        <row r="42">
          <cell r="A42" t="str">
            <v>Chadwick Morehead - Spec E46</v>
          </cell>
          <cell r="B42">
            <v>1</v>
          </cell>
        </row>
        <row r="43">
          <cell r="A43" t="str">
            <v>Charles Benoit - IS</v>
          </cell>
          <cell r="B43">
            <v>5</v>
          </cell>
        </row>
        <row r="44">
          <cell r="A44" t="str">
            <v>Charles Harding - GTS3</v>
          </cell>
          <cell r="B44">
            <v>1</v>
          </cell>
        </row>
        <row r="45">
          <cell r="A45" t="str">
            <v>Charles Harding - HP</v>
          </cell>
          <cell r="B45">
            <v>2</v>
          </cell>
        </row>
        <row r="46">
          <cell r="A46" t="str">
            <v>Cherie Culler - DM</v>
          </cell>
          <cell r="B46">
            <v>5</v>
          </cell>
        </row>
        <row r="47">
          <cell r="A47" t="str">
            <v>Chris Grande - IP</v>
          </cell>
          <cell r="B47">
            <v>3</v>
          </cell>
        </row>
        <row r="48">
          <cell r="A48" t="str">
            <v>Chris Palumbo - CM</v>
          </cell>
          <cell r="B48">
            <v>1</v>
          </cell>
        </row>
        <row r="49">
          <cell r="A49" t="str">
            <v>Christian Shield - Spec E36</v>
          </cell>
          <cell r="B49">
            <v>2</v>
          </cell>
        </row>
        <row r="50">
          <cell r="A50" t="str">
            <v>Chung Tam - JP</v>
          </cell>
          <cell r="B50">
            <v>2</v>
          </cell>
        </row>
        <row r="51">
          <cell r="A51" t="str">
            <v>Clyde Hill - IP</v>
          </cell>
          <cell r="B51">
            <v>2</v>
          </cell>
        </row>
        <row r="52">
          <cell r="A52" t="str">
            <v>Colin Moock - CM</v>
          </cell>
          <cell r="B52">
            <v>1</v>
          </cell>
        </row>
        <row r="53">
          <cell r="A53" t="str">
            <v>Craig Lippe - IP</v>
          </cell>
          <cell r="B53">
            <v>2</v>
          </cell>
        </row>
        <row r="54">
          <cell r="A54" t="str">
            <v>Damion Moses - Spec E46</v>
          </cell>
          <cell r="B54">
            <v>1</v>
          </cell>
        </row>
        <row r="55">
          <cell r="A55" t="str">
            <v>Dan Connor - DM</v>
          </cell>
          <cell r="B55">
            <v>1</v>
          </cell>
        </row>
        <row r="56">
          <cell r="A56" t="str">
            <v>Dan March - IS</v>
          </cell>
          <cell r="B56">
            <v>4</v>
          </cell>
        </row>
        <row r="57">
          <cell r="A57" t="str">
            <v>Daniel Feldmann - IS</v>
          </cell>
          <cell r="B57">
            <v>3</v>
          </cell>
        </row>
        <row r="58">
          <cell r="A58" t="str">
            <v>Daria Khachi - CM</v>
          </cell>
          <cell r="B58">
            <v>1</v>
          </cell>
        </row>
        <row r="59">
          <cell r="A59" t="str">
            <v>Dave Thoman - GTS3</v>
          </cell>
          <cell r="B59">
            <v>2</v>
          </cell>
        </row>
        <row r="60">
          <cell r="A60" t="str">
            <v>Dave Wollman - IP</v>
          </cell>
          <cell r="B60">
            <v>1</v>
          </cell>
        </row>
        <row r="61">
          <cell r="A61" t="str">
            <v>David Alpan - CM</v>
          </cell>
          <cell r="B61">
            <v>1</v>
          </cell>
        </row>
        <row r="62">
          <cell r="A62" t="str">
            <v>David Daniel - BM</v>
          </cell>
          <cell r="B62">
            <v>3</v>
          </cell>
        </row>
        <row r="63">
          <cell r="A63" t="str">
            <v>David DePillo - Audi</v>
          </cell>
          <cell r="B63">
            <v>1</v>
          </cell>
        </row>
        <row r="64">
          <cell r="A64" t="str">
            <v>David DePillo - DM</v>
          </cell>
          <cell r="B64">
            <v>2</v>
          </cell>
        </row>
        <row r="65">
          <cell r="A65" t="str">
            <v>David Ellman - IP</v>
          </cell>
          <cell r="B65">
            <v>3</v>
          </cell>
        </row>
        <row r="66">
          <cell r="A66" t="str">
            <v>David Guida - HP</v>
          </cell>
          <cell r="B66">
            <v>3</v>
          </cell>
        </row>
        <row r="67">
          <cell r="A67" t="str">
            <v>David Harrison - KP</v>
          </cell>
          <cell r="B67">
            <v>5</v>
          </cell>
        </row>
        <row r="68">
          <cell r="A68" t="str">
            <v>David Knight - Spec E46</v>
          </cell>
          <cell r="B68">
            <v>4</v>
          </cell>
        </row>
        <row r="69">
          <cell r="A69" t="str">
            <v>David LeBlanc - IP</v>
          </cell>
          <cell r="B69">
            <v>5</v>
          </cell>
        </row>
        <row r="70">
          <cell r="A70" t="str">
            <v>David Pan - Spec E46</v>
          </cell>
          <cell r="B70">
            <v>1</v>
          </cell>
        </row>
        <row r="71">
          <cell r="A71" t="str">
            <v>David Sprague - Spec E46</v>
          </cell>
          <cell r="B71">
            <v>1</v>
          </cell>
        </row>
        <row r="72">
          <cell r="A72" t="str">
            <v>Dean Mansour - CM</v>
          </cell>
          <cell r="B72">
            <v>4</v>
          </cell>
        </row>
        <row r="73">
          <cell r="A73" t="str">
            <v>Dennis Pippy - IP</v>
          </cell>
          <cell r="B73">
            <v>6</v>
          </cell>
        </row>
        <row r="74">
          <cell r="A74" t="str">
            <v>Drew Slayton - SM</v>
          </cell>
          <cell r="B74">
            <v>1</v>
          </cell>
        </row>
        <row r="75">
          <cell r="A75" t="str">
            <v>Dylan McKenzie - CM</v>
          </cell>
          <cell r="B75">
            <v>3</v>
          </cell>
        </row>
        <row r="76">
          <cell r="A76" t="str">
            <v>Edward Macanga - IP</v>
          </cell>
          <cell r="B76">
            <v>2</v>
          </cell>
        </row>
        <row r="77">
          <cell r="A77" t="str">
            <v>Edward Tatios - SE30</v>
          </cell>
          <cell r="B77">
            <v>2</v>
          </cell>
        </row>
        <row r="78">
          <cell r="A78" t="str">
            <v>Emre Kayaalp - GTS1</v>
          </cell>
          <cell r="B78">
            <v>3</v>
          </cell>
        </row>
        <row r="79">
          <cell r="A79" t="str">
            <v>Eric Nissen - KP</v>
          </cell>
          <cell r="B79">
            <v>2</v>
          </cell>
        </row>
        <row r="80">
          <cell r="A80" t="str">
            <v>Erik Corwin - IP</v>
          </cell>
          <cell r="B80">
            <v>5</v>
          </cell>
        </row>
        <row r="81">
          <cell r="A81" t="str">
            <v>Erik Davis - CM</v>
          </cell>
          <cell r="B81">
            <v>1</v>
          </cell>
        </row>
        <row r="82">
          <cell r="A82" t="str">
            <v>Fernando Mujica - IS</v>
          </cell>
          <cell r="B82">
            <v>2</v>
          </cell>
        </row>
        <row r="83">
          <cell r="A83" t="str">
            <v>Francois Metivier - IS</v>
          </cell>
          <cell r="B83">
            <v>4</v>
          </cell>
        </row>
        <row r="84">
          <cell r="A84" t="str">
            <v>Frank Celenza - SPB</v>
          </cell>
          <cell r="B84">
            <v>1</v>
          </cell>
        </row>
        <row r="85">
          <cell r="A85" t="str">
            <v>Fred Landwehr - DM</v>
          </cell>
          <cell r="B85">
            <v>1</v>
          </cell>
        </row>
        <row r="86">
          <cell r="A86" t="str">
            <v>Fred Landwehr - IP</v>
          </cell>
          <cell r="B86">
            <v>1</v>
          </cell>
        </row>
        <row r="87">
          <cell r="A87" t="str">
            <v>Fred Turner - DM</v>
          </cell>
          <cell r="B87">
            <v>1</v>
          </cell>
        </row>
        <row r="88">
          <cell r="A88" t="str">
            <v>Frederick Landwehr - DM</v>
          </cell>
          <cell r="B88">
            <v>1</v>
          </cell>
        </row>
        <row r="89">
          <cell r="A89" t="str">
            <v>Gary Davis - IP</v>
          </cell>
          <cell r="B89">
            <v>3</v>
          </cell>
        </row>
        <row r="90">
          <cell r="A90" t="str">
            <v>Gary Palumbo - JP</v>
          </cell>
          <cell r="B90">
            <v>2</v>
          </cell>
        </row>
        <row r="91">
          <cell r="A91" t="str">
            <v>Gil Caravantes - BM</v>
          </cell>
          <cell r="B91">
            <v>3</v>
          </cell>
        </row>
        <row r="92">
          <cell r="A92" t="str">
            <v>Gil Caravantes - CM</v>
          </cell>
          <cell r="B92">
            <v>2</v>
          </cell>
        </row>
        <row r="93">
          <cell r="A93" t="str">
            <v>Gordy Wagner - JS</v>
          </cell>
          <cell r="B93">
            <v>2</v>
          </cell>
        </row>
        <row r="94">
          <cell r="A94" t="str">
            <v>Greg Wharton - IP</v>
          </cell>
          <cell r="B94">
            <v>4</v>
          </cell>
        </row>
        <row r="95">
          <cell r="A95" t="str">
            <v>Gregory Hartman - Spec E46</v>
          </cell>
          <cell r="B95">
            <v>4</v>
          </cell>
        </row>
        <row r="96">
          <cell r="A96" t="str">
            <v>Gregory Teese - IP</v>
          </cell>
          <cell r="B96">
            <v>5</v>
          </cell>
        </row>
        <row r="97">
          <cell r="A97" t="str">
            <v>Henry Schmitt - BM</v>
          </cell>
          <cell r="B97">
            <v>1</v>
          </cell>
        </row>
        <row r="98">
          <cell r="A98" t="str">
            <v>Jacob Ballard - Spec E46</v>
          </cell>
          <cell r="B98">
            <v>1</v>
          </cell>
        </row>
        <row r="99">
          <cell r="A99" t="str">
            <v>James Fluckey - CM</v>
          </cell>
          <cell r="B99">
            <v>1</v>
          </cell>
        </row>
        <row r="100">
          <cell r="A100" t="str">
            <v>Jason Adams - Spec E46</v>
          </cell>
          <cell r="B100">
            <v>1</v>
          </cell>
        </row>
        <row r="101">
          <cell r="A101" t="str">
            <v>Jay Golding - Spec E36</v>
          </cell>
          <cell r="B101">
            <v>1</v>
          </cell>
        </row>
        <row r="102">
          <cell r="A102" t="str">
            <v>Jeff Bennett - Spec E46</v>
          </cell>
          <cell r="B102">
            <v>3</v>
          </cell>
        </row>
        <row r="103">
          <cell r="A103" t="str">
            <v>Jeff Breiner - Spec E36</v>
          </cell>
          <cell r="B103">
            <v>2</v>
          </cell>
        </row>
        <row r="104">
          <cell r="A104" t="str">
            <v>Jeff Kingsley - ST</v>
          </cell>
          <cell r="B104">
            <v>1</v>
          </cell>
        </row>
        <row r="105">
          <cell r="A105" t="str">
            <v>Jeffery Quesenberry - IP</v>
          </cell>
          <cell r="B105">
            <v>4</v>
          </cell>
        </row>
        <row r="106">
          <cell r="A106" t="str">
            <v>Jeffery Quesenberry - Spec E36</v>
          </cell>
          <cell r="B106">
            <v>0</v>
          </cell>
        </row>
        <row r="107">
          <cell r="A107" t="str">
            <v>Jeffrey Blum - Spec E46</v>
          </cell>
          <cell r="B107">
            <v>2</v>
          </cell>
        </row>
        <row r="108">
          <cell r="A108" t="str">
            <v>Jeffrey Bruce - CM</v>
          </cell>
          <cell r="B108">
            <v>2</v>
          </cell>
        </row>
        <row r="109">
          <cell r="A109" t="str">
            <v>Jeffrey Mitchell - GTS2</v>
          </cell>
          <cell r="B109">
            <v>1</v>
          </cell>
        </row>
        <row r="110">
          <cell r="A110" t="str">
            <v>Jerry Kaufman - IP</v>
          </cell>
          <cell r="B110">
            <v>2</v>
          </cell>
        </row>
        <row r="111">
          <cell r="A111" t="str">
            <v>Jim Bassett - CM</v>
          </cell>
          <cell r="B111">
            <v>3</v>
          </cell>
        </row>
        <row r="112">
          <cell r="A112" t="str">
            <v>Jim Ginter - PTD</v>
          </cell>
          <cell r="B112">
            <v>1</v>
          </cell>
        </row>
        <row r="113">
          <cell r="A113" t="str">
            <v>John Alemanni - Spec E36</v>
          </cell>
          <cell r="B113">
            <v>2</v>
          </cell>
        </row>
        <row r="114">
          <cell r="A114" t="str">
            <v>John Barhydt - EM</v>
          </cell>
          <cell r="B114">
            <v>2</v>
          </cell>
        </row>
        <row r="115">
          <cell r="A115" t="str">
            <v>John Butler - IP</v>
          </cell>
          <cell r="B115">
            <v>4</v>
          </cell>
        </row>
        <row r="116">
          <cell r="A116" t="str">
            <v>John Dimoff - CM</v>
          </cell>
          <cell r="B116">
            <v>2</v>
          </cell>
        </row>
        <row r="117">
          <cell r="A117" t="str">
            <v>John Sanders - JS</v>
          </cell>
          <cell r="B117">
            <v>5</v>
          </cell>
        </row>
        <row r="118">
          <cell r="A118" t="str">
            <v>John Schmid - M3T</v>
          </cell>
          <cell r="B118">
            <v>2</v>
          </cell>
        </row>
        <row r="119">
          <cell r="A119" t="str">
            <v>John Steers - IP</v>
          </cell>
          <cell r="B119">
            <v>1</v>
          </cell>
        </row>
        <row r="120">
          <cell r="A120" t="str">
            <v>John Wilkins - Spec E36</v>
          </cell>
          <cell r="B120">
            <v>2</v>
          </cell>
        </row>
        <row r="121">
          <cell r="A121" t="str">
            <v>Jonathan Simmons - CM</v>
          </cell>
          <cell r="B121">
            <v>1</v>
          </cell>
        </row>
        <row r="122">
          <cell r="A122" t="str">
            <v>Joseph DePillo - BM</v>
          </cell>
          <cell r="B122">
            <v>0</v>
          </cell>
        </row>
        <row r="123">
          <cell r="A123" t="str">
            <v>Joseph DePillo - DM</v>
          </cell>
          <cell r="B123">
            <v>1</v>
          </cell>
        </row>
        <row r="124">
          <cell r="A124" t="str">
            <v>Joseph Elwell - IP</v>
          </cell>
          <cell r="B124">
            <v>1</v>
          </cell>
        </row>
        <row r="125">
          <cell r="A125" t="str">
            <v>JP Tracey - IP</v>
          </cell>
          <cell r="B125">
            <v>4</v>
          </cell>
        </row>
        <row r="126">
          <cell r="A126" t="str">
            <v>Juan Pastor - GT3</v>
          </cell>
          <cell r="B126">
            <v>1</v>
          </cell>
        </row>
        <row r="127">
          <cell r="A127" t="str">
            <v>Julie Wolf - IP</v>
          </cell>
          <cell r="B127">
            <v>1</v>
          </cell>
        </row>
        <row r="128">
          <cell r="A128" t="str">
            <v>Justin Barnes - IS</v>
          </cell>
          <cell r="B128">
            <v>3</v>
          </cell>
        </row>
        <row r="129">
          <cell r="A129" t="str">
            <v>Keith Primozic - DM</v>
          </cell>
          <cell r="B129">
            <v>2</v>
          </cell>
        </row>
        <row r="130">
          <cell r="A130" t="str">
            <v>Kelly Williams - IS</v>
          </cell>
          <cell r="B130">
            <v>2</v>
          </cell>
        </row>
        <row r="131">
          <cell r="A131" t="str">
            <v>Kevin Ogrodnik - IP</v>
          </cell>
          <cell r="B131">
            <v>4</v>
          </cell>
        </row>
        <row r="132">
          <cell r="A132" t="str">
            <v>Kevin Ruble - IS</v>
          </cell>
          <cell r="B132">
            <v>1</v>
          </cell>
        </row>
        <row r="133">
          <cell r="A133" t="str">
            <v>Kirk Olsen - CM</v>
          </cell>
          <cell r="B133">
            <v>1</v>
          </cell>
        </row>
        <row r="134">
          <cell r="A134" t="str">
            <v>Laszlo Sebo - DM</v>
          </cell>
          <cell r="B134">
            <v>2</v>
          </cell>
        </row>
        <row r="135">
          <cell r="A135" t="str">
            <v>Louis Payant - CM</v>
          </cell>
          <cell r="B135">
            <v>2</v>
          </cell>
        </row>
        <row r="136">
          <cell r="A136" t="str">
            <v>Marc Thomaes - IP</v>
          </cell>
          <cell r="B136">
            <v>1</v>
          </cell>
        </row>
        <row r="137">
          <cell r="A137" t="str">
            <v>Marc Thomaes - M3T</v>
          </cell>
          <cell r="B137">
            <v>1</v>
          </cell>
        </row>
        <row r="138">
          <cell r="A138" t="str">
            <v>Mark Connolly - HP</v>
          </cell>
          <cell r="B138">
            <v>1</v>
          </cell>
        </row>
        <row r="139">
          <cell r="A139" t="str">
            <v>Mark Fishero - Spec E36</v>
          </cell>
          <cell r="B139">
            <v>1</v>
          </cell>
        </row>
        <row r="140">
          <cell r="A140" t="str">
            <v>Mark Lightfoot - IP</v>
          </cell>
          <cell r="B140">
            <v>3</v>
          </cell>
        </row>
        <row r="141">
          <cell r="A141" t="str">
            <v>Mark Lounsbury - CM</v>
          </cell>
          <cell r="B141">
            <v>1</v>
          </cell>
        </row>
        <row r="142">
          <cell r="A142" t="str">
            <v>Mark Macanga - IP</v>
          </cell>
          <cell r="B142">
            <v>1</v>
          </cell>
        </row>
        <row r="143">
          <cell r="A143" t="str">
            <v>Mark Zmiewski - HP</v>
          </cell>
          <cell r="B143">
            <v>2</v>
          </cell>
        </row>
        <row r="144">
          <cell r="A144" t="str">
            <v>Marshall Papadopoulos - CM</v>
          </cell>
          <cell r="B144">
            <v>2</v>
          </cell>
        </row>
        <row r="145">
          <cell r="A145" t="str">
            <v>Martin Bullen - IS</v>
          </cell>
          <cell r="B145">
            <v>2</v>
          </cell>
        </row>
        <row r="146">
          <cell r="A146" t="str">
            <v>Mathieu Lussier - GTS3</v>
          </cell>
          <cell r="B146">
            <v>1</v>
          </cell>
        </row>
        <row r="147">
          <cell r="A147" t="str">
            <v>Matt Wilkie - Spec E36</v>
          </cell>
          <cell r="B147">
            <v>1</v>
          </cell>
        </row>
        <row r="148">
          <cell r="A148" t="str">
            <v>Matthew Joos - IP</v>
          </cell>
          <cell r="B148">
            <v>4</v>
          </cell>
        </row>
        <row r="149">
          <cell r="A149" t="str">
            <v>Matthew Noonan - IP</v>
          </cell>
          <cell r="B149">
            <v>4</v>
          </cell>
        </row>
        <row r="150">
          <cell r="A150" t="str">
            <v>Max Fischer - Spec E46</v>
          </cell>
          <cell r="B150">
            <v>1</v>
          </cell>
        </row>
        <row r="151">
          <cell r="A151" t="str">
            <v>Michael Cookson - IP</v>
          </cell>
          <cell r="B151">
            <v>3</v>
          </cell>
        </row>
        <row r="152">
          <cell r="A152" t="str">
            <v>Michael Goulde - DM</v>
          </cell>
          <cell r="B152">
            <v>1</v>
          </cell>
        </row>
        <row r="153">
          <cell r="A153" t="str">
            <v>Michael Helpinstill - Spec E46</v>
          </cell>
          <cell r="B153">
            <v>2</v>
          </cell>
        </row>
        <row r="154">
          <cell r="A154" t="str">
            <v>Michael Hinkley - DM</v>
          </cell>
          <cell r="B154">
            <v>1</v>
          </cell>
        </row>
        <row r="155">
          <cell r="A155" t="str">
            <v>Michael Lee - DM</v>
          </cell>
          <cell r="B155">
            <v>0</v>
          </cell>
        </row>
        <row r="156">
          <cell r="A156" t="str">
            <v>Michael Saul - Spec E36</v>
          </cell>
          <cell r="B156">
            <v>1</v>
          </cell>
        </row>
        <row r="157">
          <cell r="A157" t="str">
            <v>Michael Sharrett - Spec E36</v>
          </cell>
          <cell r="B157">
            <v>1</v>
          </cell>
        </row>
        <row r="158">
          <cell r="A158" t="str">
            <v>Michael Stoltzfus - Spec E46</v>
          </cell>
          <cell r="B158">
            <v>1</v>
          </cell>
        </row>
        <row r="159">
          <cell r="A159" t="str">
            <v>Mike Akard - CM</v>
          </cell>
          <cell r="B159">
            <v>1</v>
          </cell>
        </row>
        <row r="160">
          <cell r="A160" t="str">
            <v>Mike Hinkley - DM</v>
          </cell>
          <cell r="B160">
            <v>2</v>
          </cell>
        </row>
        <row r="161">
          <cell r="A161" t="str">
            <v>Mike Iannotti - JS</v>
          </cell>
          <cell r="B161">
            <v>1</v>
          </cell>
        </row>
        <row r="162">
          <cell r="A162" t="str">
            <v>Mirril McMullen - JP</v>
          </cell>
          <cell r="B162">
            <v>1</v>
          </cell>
        </row>
        <row r="163">
          <cell r="A163" t="str">
            <v>Patrick Avakian - IP</v>
          </cell>
          <cell r="B163">
            <v>2</v>
          </cell>
        </row>
        <row r="164">
          <cell r="A164" t="str">
            <v>Patrick Harris - Spec E46</v>
          </cell>
          <cell r="B164">
            <v>2</v>
          </cell>
        </row>
        <row r="165">
          <cell r="A165" t="str">
            <v>Peter Carroll - CM</v>
          </cell>
          <cell r="B165">
            <v>2</v>
          </cell>
        </row>
        <row r="166">
          <cell r="A166" t="str">
            <v>Peter Kerekgyarto - IS</v>
          </cell>
          <cell r="B166">
            <v>5</v>
          </cell>
        </row>
        <row r="167">
          <cell r="A167" t="str">
            <v>Phil Abrami - M3T</v>
          </cell>
          <cell r="B167">
            <v>2</v>
          </cell>
        </row>
        <row r="168">
          <cell r="A168" t="str">
            <v>Phillip Antoine - Spec E36</v>
          </cell>
          <cell r="B168">
            <v>3</v>
          </cell>
        </row>
        <row r="169">
          <cell r="A169" t="str">
            <v>Raffi Hartounian - GP</v>
          </cell>
          <cell r="B169">
            <v>4</v>
          </cell>
        </row>
        <row r="170">
          <cell r="A170" t="str">
            <v>Ralph Warren - BM</v>
          </cell>
          <cell r="B170">
            <v>4</v>
          </cell>
        </row>
        <row r="171">
          <cell r="A171" t="str">
            <v>Randy Hassett - IP</v>
          </cell>
          <cell r="B171">
            <v>1</v>
          </cell>
        </row>
        <row r="172">
          <cell r="A172" t="str">
            <v>Randy Hassett - IS</v>
          </cell>
          <cell r="B172">
            <v>4</v>
          </cell>
        </row>
        <row r="173">
          <cell r="A173" t="str">
            <v>Raymond Peterson - DM</v>
          </cell>
          <cell r="B173">
            <v>4</v>
          </cell>
        </row>
        <row r="174">
          <cell r="A174" t="str">
            <v>Rich Abraham - IP</v>
          </cell>
          <cell r="B174">
            <v>2</v>
          </cell>
        </row>
        <row r="175">
          <cell r="A175" t="str">
            <v>Richard Bocanegra Jr - Spec E46</v>
          </cell>
          <cell r="B175">
            <v>1</v>
          </cell>
        </row>
        <row r="176">
          <cell r="A176" t="str">
            <v>Richard L'Abbe - EXH</v>
          </cell>
          <cell r="B176">
            <v>1</v>
          </cell>
        </row>
        <row r="177">
          <cell r="A177" t="str">
            <v>Richard Schickler - HS</v>
          </cell>
          <cell r="B177">
            <v>1</v>
          </cell>
        </row>
        <row r="178">
          <cell r="A178" t="str">
            <v>Richard Zulman - IP</v>
          </cell>
          <cell r="B178">
            <v>4</v>
          </cell>
        </row>
        <row r="179">
          <cell r="A179" t="str">
            <v>Robert Chrystler - KP</v>
          </cell>
          <cell r="B179">
            <v>1</v>
          </cell>
        </row>
        <row r="180">
          <cell r="A180" t="str">
            <v>Robert Gagliardo - Spec E46</v>
          </cell>
          <cell r="B180">
            <v>1</v>
          </cell>
        </row>
        <row r="181">
          <cell r="A181" t="str">
            <v>Robert Goldlust - IP</v>
          </cell>
          <cell r="B181">
            <v>3</v>
          </cell>
        </row>
        <row r="182">
          <cell r="A182" t="str">
            <v>Robert Mager - CM</v>
          </cell>
          <cell r="B182">
            <v>2</v>
          </cell>
        </row>
        <row r="183">
          <cell r="A183" t="str">
            <v>Robert Solomon - BM</v>
          </cell>
          <cell r="B183">
            <v>3</v>
          </cell>
        </row>
        <row r="184">
          <cell r="A184" t="str">
            <v>Robert Strom - BM</v>
          </cell>
          <cell r="B184">
            <v>3</v>
          </cell>
        </row>
        <row r="185">
          <cell r="A185" t="str">
            <v>Robert Strom - DM</v>
          </cell>
          <cell r="B185">
            <v>2</v>
          </cell>
        </row>
        <row r="186">
          <cell r="A186" t="str">
            <v>Robert Thoman - GTS3</v>
          </cell>
          <cell r="B186">
            <v>2</v>
          </cell>
        </row>
        <row r="187">
          <cell r="A187" t="str">
            <v>Robert Watson III - Spec E46</v>
          </cell>
          <cell r="B187">
            <v>1</v>
          </cell>
        </row>
        <row r="188">
          <cell r="A188" t="str">
            <v>Ron Bibb - IP</v>
          </cell>
          <cell r="B188">
            <v>2</v>
          </cell>
        </row>
        <row r="189">
          <cell r="A189" t="str">
            <v>Ronald Boustedt - GTS3</v>
          </cell>
          <cell r="B189">
            <v>1</v>
          </cell>
        </row>
        <row r="190">
          <cell r="A190" t="str">
            <v>Ross Karlin - EM</v>
          </cell>
          <cell r="B190">
            <v>3</v>
          </cell>
        </row>
        <row r="191">
          <cell r="A191" t="str">
            <v>Roy Hopkins - EM</v>
          </cell>
          <cell r="B191">
            <v>1</v>
          </cell>
        </row>
        <row r="192">
          <cell r="A192" t="str">
            <v>Ruhl Heffner - IS</v>
          </cell>
          <cell r="B192">
            <v>2</v>
          </cell>
        </row>
        <row r="193">
          <cell r="A193" t="str">
            <v>Ryan White - HS</v>
          </cell>
          <cell r="B193">
            <v>2</v>
          </cell>
        </row>
        <row r="194">
          <cell r="A194" t="str">
            <v>Samuel Siemon - Spec E46</v>
          </cell>
          <cell r="B194">
            <v>1</v>
          </cell>
        </row>
        <row r="195">
          <cell r="A195" t="str">
            <v>Sanjeev Dugal - GTS3</v>
          </cell>
          <cell r="B195">
            <v>1</v>
          </cell>
        </row>
        <row r="196">
          <cell r="A196" t="str">
            <v>Scott Ontjes - ITR</v>
          </cell>
          <cell r="B196">
            <v>3</v>
          </cell>
        </row>
        <row r="197">
          <cell r="A197" t="str">
            <v>Scott Reiman - IP</v>
          </cell>
          <cell r="B197">
            <v>4</v>
          </cell>
        </row>
        <row r="198">
          <cell r="A198" t="str">
            <v>Scott Smith - CM</v>
          </cell>
          <cell r="B198">
            <v>2</v>
          </cell>
        </row>
        <row r="199">
          <cell r="A199" t="str">
            <v>Sean Brown - IS</v>
          </cell>
          <cell r="B199">
            <v>3</v>
          </cell>
        </row>
        <row r="200">
          <cell r="A200" t="str">
            <v>Sean McKay - IP</v>
          </cell>
          <cell r="B200">
            <v>1</v>
          </cell>
        </row>
        <row r="201">
          <cell r="A201" t="str">
            <v>Sean Mount - IP</v>
          </cell>
          <cell r="B201">
            <v>3</v>
          </cell>
        </row>
        <row r="202">
          <cell r="A202" t="str">
            <v>Sean Walters - IS</v>
          </cell>
          <cell r="B202">
            <v>2</v>
          </cell>
        </row>
        <row r="203">
          <cell r="A203" t="str">
            <v>Shaun McKenzie - CM</v>
          </cell>
          <cell r="B203">
            <v>7</v>
          </cell>
        </row>
        <row r="204">
          <cell r="A204" t="str">
            <v>Spencer Wharton - JS</v>
          </cell>
          <cell r="B204">
            <v>5</v>
          </cell>
        </row>
        <row r="205">
          <cell r="A205" t="str">
            <v>Sripathi Haputantri - GTS3</v>
          </cell>
          <cell r="B205">
            <v>1</v>
          </cell>
        </row>
        <row r="206">
          <cell r="A206" t="str">
            <v>Sripathi Haputantri - Spec E46</v>
          </cell>
          <cell r="B206">
            <v>1</v>
          </cell>
        </row>
        <row r="207">
          <cell r="A207" t="str">
            <v>Stephen Earley - M3T</v>
          </cell>
          <cell r="B207">
            <v>2</v>
          </cell>
        </row>
        <row r="208">
          <cell r="A208" t="str">
            <v>Stephen Gailits - CM</v>
          </cell>
          <cell r="B208">
            <v>1</v>
          </cell>
        </row>
        <row r="209">
          <cell r="A209" t="str">
            <v>Steve Liadis - HP</v>
          </cell>
          <cell r="B209">
            <v>5</v>
          </cell>
        </row>
        <row r="210">
          <cell r="A210" t="str">
            <v>Steve Liadis - HS</v>
          </cell>
          <cell r="B210">
            <v>4</v>
          </cell>
        </row>
        <row r="211">
          <cell r="A211" t="str">
            <v>Steve Mertz - HS</v>
          </cell>
          <cell r="B211">
            <v>0</v>
          </cell>
        </row>
        <row r="212">
          <cell r="A212" t="str">
            <v>Steven Fiore - IP</v>
          </cell>
          <cell r="B212">
            <v>1</v>
          </cell>
        </row>
        <row r="213">
          <cell r="A213" t="str">
            <v>Steven Fitzgerald - SM</v>
          </cell>
          <cell r="B213">
            <v>1</v>
          </cell>
        </row>
        <row r="214">
          <cell r="A214" t="str">
            <v>Ted Ambrose - GTS3</v>
          </cell>
          <cell r="B214">
            <v>1</v>
          </cell>
        </row>
        <row r="215">
          <cell r="A215" t="str">
            <v>Thomas Tice - Spec E36</v>
          </cell>
          <cell r="B215">
            <v>1</v>
          </cell>
        </row>
        <row r="216">
          <cell r="A216" t="str">
            <v>Tim Ashbridge - IP</v>
          </cell>
          <cell r="B216">
            <v>1</v>
          </cell>
        </row>
        <row r="217">
          <cell r="A217" t="str">
            <v>Tim Brecht - BM</v>
          </cell>
          <cell r="B217">
            <v>2</v>
          </cell>
        </row>
        <row r="218">
          <cell r="A218" t="str">
            <v>Tim Vander Wood - Spec E36</v>
          </cell>
          <cell r="B218">
            <v>1</v>
          </cell>
        </row>
        <row r="219">
          <cell r="A219" t="str">
            <v>Todd Brown - CM</v>
          </cell>
          <cell r="B219">
            <v>6</v>
          </cell>
        </row>
        <row r="220">
          <cell r="A220" t="str">
            <v>Todd Newcomer - DM</v>
          </cell>
          <cell r="B220">
            <v>1</v>
          </cell>
        </row>
        <row r="221">
          <cell r="A221" t="str">
            <v>Tom Bell - JP</v>
          </cell>
          <cell r="B221">
            <v>4</v>
          </cell>
        </row>
        <row r="222">
          <cell r="A222" t="str">
            <v>Tom Melton - IP</v>
          </cell>
          <cell r="B222">
            <v>3</v>
          </cell>
        </row>
        <row r="223">
          <cell r="A223" t="str">
            <v>Tom Tice - Spec E36</v>
          </cell>
          <cell r="B223">
            <v>1</v>
          </cell>
        </row>
        <row r="224">
          <cell r="A224" t="str">
            <v>Tom Wansor - CM</v>
          </cell>
          <cell r="B224">
            <v>2</v>
          </cell>
        </row>
        <row r="225">
          <cell r="A225" t="str">
            <v>Topher Everett - IP</v>
          </cell>
          <cell r="B225">
            <v>2</v>
          </cell>
        </row>
        <row r="226">
          <cell r="A226" t="str">
            <v>Tyler Pappas - JP</v>
          </cell>
          <cell r="B226">
            <v>3</v>
          </cell>
        </row>
        <row r="227">
          <cell r="A227" t="str">
            <v>Tyler Stone - CM</v>
          </cell>
          <cell r="B227">
            <v>1</v>
          </cell>
        </row>
        <row r="228">
          <cell r="A228" t="str">
            <v>Vasil Vykhopen - GTS3</v>
          </cell>
          <cell r="B228">
            <v>3</v>
          </cell>
        </row>
        <row r="229">
          <cell r="A229" t="str">
            <v>Vernon Anderson - IP</v>
          </cell>
          <cell r="B229">
            <v>2</v>
          </cell>
        </row>
        <row r="230">
          <cell r="A230" t="str">
            <v>Vernon McClure - CM</v>
          </cell>
          <cell r="B230">
            <v>2</v>
          </cell>
        </row>
        <row r="231">
          <cell r="A231" t="str">
            <v>Vic Pizzino - CM</v>
          </cell>
          <cell r="B231">
            <v>4</v>
          </cell>
        </row>
        <row r="232">
          <cell r="A232" t="str">
            <v>Vinh Chau - GTS2</v>
          </cell>
          <cell r="B232">
            <v>2</v>
          </cell>
        </row>
        <row r="233">
          <cell r="A233" t="str">
            <v>Wade Wilson - DM</v>
          </cell>
          <cell r="B233">
            <v>5</v>
          </cell>
        </row>
        <row r="234">
          <cell r="A234" t="str">
            <v>Wayne Dobson - IS</v>
          </cell>
          <cell r="B234">
            <v>4</v>
          </cell>
        </row>
        <row r="235">
          <cell r="A235" t="str">
            <v>Werner Stark - GTS3</v>
          </cell>
          <cell r="B235">
            <v>1</v>
          </cell>
        </row>
        <row r="236">
          <cell r="A236" t="str">
            <v>William Koneval - BM</v>
          </cell>
          <cell r="B236">
            <v>1</v>
          </cell>
        </row>
        <row r="237">
          <cell r="A237" t="str">
            <v>William L Mellott - IS</v>
          </cell>
          <cell r="B237">
            <v>1</v>
          </cell>
        </row>
        <row r="238">
          <cell r="A238" t="str">
            <v>William Schachat - IP</v>
          </cell>
          <cell r="B238">
            <v>5</v>
          </cell>
        </row>
        <row r="239">
          <cell r="A239" t="str">
            <v>Wyatt Foster - GTS2</v>
          </cell>
          <cell r="B239">
            <v>1</v>
          </cell>
        </row>
        <row r="240">
          <cell r="A240" t="str">
            <v>(blank)</v>
          </cell>
          <cell r="B240">
            <v>0</v>
          </cell>
        </row>
        <row r="241">
          <cell r="A241">
            <v>0</v>
          </cell>
          <cell r="B241">
            <v>0</v>
          </cell>
        </row>
        <row r="242">
          <cell r="A242">
            <v>0</v>
          </cell>
          <cell r="B242">
            <v>0</v>
          </cell>
        </row>
        <row r="243">
          <cell r="A243">
            <v>0</v>
          </cell>
          <cell r="B243">
            <v>0</v>
          </cell>
        </row>
        <row r="244">
          <cell r="A244">
            <v>0</v>
          </cell>
          <cell r="B244">
            <v>0</v>
          </cell>
        </row>
        <row r="245">
          <cell r="A245">
            <v>0</v>
          </cell>
          <cell r="B245">
            <v>0</v>
          </cell>
        </row>
        <row r="246">
          <cell r="A246">
            <v>0</v>
          </cell>
          <cell r="B246">
            <v>0</v>
          </cell>
        </row>
        <row r="247">
          <cell r="A247">
            <v>0</v>
          </cell>
          <cell r="B247">
            <v>0</v>
          </cell>
        </row>
        <row r="248">
          <cell r="A248">
            <v>0</v>
          </cell>
          <cell r="B248">
            <v>0</v>
          </cell>
        </row>
        <row r="249">
          <cell r="A249">
            <v>0</v>
          </cell>
          <cell r="B249">
            <v>0</v>
          </cell>
        </row>
        <row r="250">
          <cell r="A250">
            <v>0</v>
          </cell>
          <cell r="B250">
            <v>0</v>
          </cell>
        </row>
        <row r="251">
          <cell r="A251">
            <v>0</v>
          </cell>
          <cell r="B251">
            <v>0</v>
          </cell>
        </row>
        <row r="252">
          <cell r="A252">
            <v>0</v>
          </cell>
          <cell r="B252">
            <v>0</v>
          </cell>
        </row>
        <row r="253">
          <cell r="A253">
            <v>0</v>
          </cell>
          <cell r="B253">
            <v>0</v>
          </cell>
        </row>
        <row r="254">
          <cell r="A254">
            <v>0</v>
          </cell>
          <cell r="B254">
            <v>0</v>
          </cell>
        </row>
        <row r="255">
          <cell r="A255">
            <v>0</v>
          </cell>
          <cell r="B255">
            <v>0</v>
          </cell>
        </row>
        <row r="256">
          <cell r="A256">
            <v>0</v>
          </cell>
          <cell r="B256">
            <v>0</v>
          </cell>
        </row>
        <row r="257">
          <cell r="A257">
            <v>0</v>
          </cell>
          <cell r="B257">
            <v>0</v>
          </cell>
        </row>
        <row r="258">
          <cell r="A258">
            <v>0</v>
          </cell>
          <cell r="B258">
            <v>0</v>
          </cell>
        </row>
        <row r="259">
          <cell r="A259">
            <v>0</v>
          </cell>
          <cell r="B259">
            <v>0</v>
          </cell>
        </row>
        <row r="260">
          <cell r="A260">
            <v>0</v>
          </cell>
          <cell r="B260">
            <v>0</v>
          </cell>
        </row>
        <row r="261">
          <cell r="A261">
            <v>0</v>
          </cell>
          <cell r="B261">
            <v>0</v>
          </cell>
        </row>
        <row r="262">
          <cell r="A262">
            <v>0</v>
          </cell>
          <cell r="B262">
            <v>0</v>
          </cell>
        </row>
        <row r="263">
          <cell r="A263">
            <v>0</v>
          </cell>
          <cell r="B263">
            <v>0</v>
          </cell>
        </row>
        <row r="264">
          <cell r="A264">
            <v>0</v>
          </cell>
          <cell r="B264">
            <v>0</v>
          </cell>
        </row>
        <row r="265">
          <cell r="A265">
            <v>0</v>
          </cell>
          <cell r="B265">
            <v>0</v>
          </cell>
        </row>
        <row r="266">
          <cell r="A266">
            <v>0</v>
          </cell>
          <cell r="B266">
            <v>0</v>
          </cell>
        </row>
        <row r="267">
          <cell r="A267">
            <v>0</v>
          </cell>
          <cell r="B267">
            <v>0</v>
          </cell>
        </row>
        <row r="268">
          <cell r="A268">
            <v>0</v>
          </cell>
          <cell r="B268">
            <v>0</v>
          </cell>
        </row>
        <row r="269">
          <cell r="A269">
            <v>0</v>
          </cell>
          <cell r="B269">
            <v>0</v>
          </cell>
        </row>
        <row r="270">
          <cell r="A270">
            <v>0</v>
          </cell>
          <cell r="B270">
            <v>0</v>
          </cell>
        </row>
        <row r="271">
          <cell r="A271">
            <v>0</v>
          </cell>
          <cell r="B271">
            <v>0</v>
          </cell>
        </row>
        <row r="272">
          <cell r="A272">
            <v>0</v>
          </cell>
          <cell r="B272">
            <v>0</v>
          </cell>
        </row>
        <row r="273">
          <cell r="A273">
            <v>0</v>
          </cell>
          <cell r="B273">
            <v>0</v>
          </cell>
        </row>
        <row r="274">
          <cell r="A274">
            <v>0</v>
          </cell>
          <cell r="B274">
            <v>0</v>
          </cell>
        </row>
        <row r="275">
          <cell r="A275">
            <v>0</v>
          </cell>
          <cell r="B275">
            <v>0</v>
          </cell>
        </row>
        <row r="276">
          <cell r="A276">
            <v>0</v>
          </cell>
          <cell r="B276">
            <v>0</v>
          </cell>
        </row>
        <row r="277">
          <cell r="A277">
            <v>0</v>
          </cell>
          <cell r="B277">
            <v>0</v>
          </cell>
        </row>
        <row r="278">
          <cell r="A278">
            <v>0</v>
          </cell>
          <cell r="B278">
            <v>0</v>
          </cell>
        </row>
        <row r="279">
          <cell r="A279">
            <v>0</v>
          </cell>
          <cell r="B279">
            <v>0</v>
          </cell>
        </row>
        <row r="280">
          <cell r="A280">
            <v>0</v>
          </cell>
          <cell r="B280">
            <v>0</v>
          </cell>
        </row>
        <row r="281">
          <cell r="A281">
            <v>0</v>
          </cell>
          <cell r="B281">
            <v>0</v>
          </cell>
        </row>
        <row r="282">
          <cell r="A282">
            <v>0</v>
          </cell>
          <cell r="B282">
            <v>0</v>
          </cell>
        </row>
        <row r="283">
          <cell r="A283">
            <v>0</v>
          </cell>
          <cell r="B283">
            <v>0</v>
          </cell>
        </row>
        <row r="284">
          <cell r="A284">
            <v>0</v>
          </cell>
          <cell r="B284">
            <v>0</v>
          </cell>
        </row>
        <row r="285">
          <cell r="A285">
            <v>0</v>
          </cell>
          <cell r="B285">
            <v>0</v>
          </cell>
        </row>
        <row r="286">
          <cell r="A286">
            <v>0</v>
          </cell>
          <cell r="B286">
            <v>0</v>
          </cell>
        </row>
        <row r="287">
          <cell r="A287">
            <v>0</v>
          </cell>
          <cell r="B287">
            <v>0</v>
          </cell>
        </row>
        <row r="288">
          <cell r="A288">
            <v>0</v>
          </cell>
          <cell r="B288">
            <v>0</v>
          </cell>
        </row>
        <row r="289">
          <cell r="A289">
            <v>0</v>
          </cell>
          <cell r="B289">
            <v>0</v>
          </cell>
        </row>
        <row r="290">
          <cell r="A290">
            <v>0</v>
          </cell>
          <cell r="B290">
            <v>0</v>
          </cell>
        </row>
        <row r="291">
          <cell r="A291">
            <v>0</v>
          </cell>
          <cell r="B291">
            <v>0</v>
          </cell>
        </row>
        <row r="292">
          <cell r="A292">
            <v>0</v>
          </cell>
          <cell r="B292">
            <v>0</v>
          </cell>
        </row>
        <row r="293">
          <cell r="A293">
            <v>0</v>
          </cell>
          <cell r="B293">
            <v>0</v>
          </cell>
        </row>
        <row r="294">
          <cell r="A294">
            <v>0</v>
          </cell>
          <cell r="B294">
            <v>0</v>
          </cell>
        </row>
        <row r="295">
          <cell r="A295">
            <v>0</v>
          </cell>
          <cell r="B295">
            <v>0</v>
          </cell>
        </row>
        <row r="296">
          <cell r="A296">
            <v>0</v>
          </cell>
          <cell r="B296">
            <v>0</v>
          </cell>
        </row>
        <row r="297">
          <cell r="A297">
            <v>0</v>
          </cell>
          <cell r="B297">
            <v>0</v>
          </cell>
        </row>
        <row r="298">
          <cell r="A298">
            <v>0</v>
          </cell>
          <cell r="B298">
            <v>0</v>
          </cell>
        </row>
        <row r="299">
          <cell r="A299">
            <v>0</v>
          </cell>
          <cell r="B299">
            <v>0</v>
          </cell>
        </row>
        <row r="300">
          <cell r="A300">
            <v>0</v>
          </cell>
          <cell r="B300">
            <v>0</v>
          </cell>
        </row>
        <row r="301">
          <cell r="A301">
            <v>0</v>
          </cell>
          <cell r="B301">
            <v>0</v>
          </cell>
        </row>
        <row r="302">
          <cell r="A302">
            <v>0</v>
          </cell>
          <cell r="B302">
            <v>0</v>
          </cell>
        </row>
        <row r="303">
          <cell r="A303">
            <v>0</v>
          </cell>
          <cell r="B303">
            <v>0</v>
          </cell>
        </row>
        <row r="304">
          <cell r="A304">
            <v>0</v>
          </cell>
          <cell r="B304">
            <v>0</v>
          </cell>
        </row>
        <row r="305">
          <cell r="A305">
            <v>0</v>
          </cell>
          <cell r="B305">
            <v>0</v>
          </cell>
        </row>
        <row r="306">
          <cell r="A306">
            <v>0</v>
          </cell>
          <cell r="B306">
            <v>0</v>
          </cell>
        </row>
        <row r="307">
          <cell r="A307">
            <v>0</v>
          </cell>
          <cell r="B307">
            <v>0</v>
          </cell>
        </row>
        <row r="308">
          <cell r="A308">
            <v>0</v>
          </cell>
          <cell r="B308">
            <v>0</v>
          </cell>
        </row>
        <row r="309">
          <cell r="A309">
            <v>0</v>
          </cell>
          <cell r="B309">
            <v>0</v>
          </cell>
        </row>
        <row r="310">
          <cell r="A310">
            <v>0</v>
          </cell>
          <cell r="B310">
            <v>0</v>
          </cell>
        </row>
        <row r="311">
          <cell r="A311">
            <v>0</v>
          </cell>
          <cell r="B311">
            <v>0</v>
          </cell>
        </row>
        <row r="312">
          <cell r="A312">
            <v>0</v>
          </cell>
          <cell r="B312">
            <v>0</v>
          </cell>
        </row>
        <row r="313">
          <cell r="A313">
            <v>0</v>
          </cell>
          <cell r="B313">
            <v>0</v>
          </cell>
        </row>
        <row r="314">
          <cell r="A314">
            <v>0</v>
          </cell>
          <cell r="B314">
            <v>0</v>
          </cell>
        </row>
        <row r="315">
          <cell r="A315">
            <v>0</v>
          </cell>
          <cell r="B315">
            <v>0</v>
          </cell>
        </row>
        <row r="316">
          <cell r="A316">
            <v>0</v>
          </cell>
          <cell r="B316">
            <v>0</v>
          </cell>
        </row>
        <row r="317">
          <cell r="A317">
            <v>0</v>
          </cell>
          <cell r="B317">
            <v>0</v>
          </cell>
        </row>
        <row r="318">
          <cell r="A318">
            <v>0</v>
          </cell>
          <cell r="B318">
            <v>0</v>
          </cell>
        </row>
        <row r="319">
          <cell r="A319">
            <v>0</v>
          </cell>
          <cell r="B319">
            <v>0</v>
          </cell>
        </row>
        <row r="320">
          <cell r="A320">
            <v>0</v>
          </cell>
          <cell r="B320">
            <v>0</v>
          </cell>
        </row>
        <row r="321">
          <cell r="A321">
            <v>0</v>
          </cell>
          <cell r="B321">
            <v>0</v>
          </cell>
        </row>
        <row r="322">
          <cell r="A322">
            <v>0</v>
          </cell>
          <cell r="B322">
            <v>0</v>
          </cell>
        </row>
        <row r="323">
          <cell r="A323">
            <v>0</v>
          </cell>
          <cell r="B323">
            <v>0</v>
          </cell>
        </row>
        <row r="324">
          <cell r="A324">
            <v>0</v>
          </cell>
          <cell r="B324">
            <v>0</v>
          </cell>
        </row>
        <row r="325">
          <cell r="A325">
            <v>0</v>
          </cell>
          <cell r="B325">
            <v>0</v>
          </cell>
        </row>
        <row r="326">
          <cell r="A326">
            <v>0</v>
          </cell>
          <cell r="B326">
            <v>0</v>
          </cell>
        </row>
        <row r="327">
          <cell r="A327">
            <v>0</v>
          </cell>
          <cell r="B327">
            <v>0</v>
          </cell>
        </row>
        <row r="328">
          <cell r="A328">
            <v>0</v>
          </cell>
          <cell r="B328">
            <v>0</v>
          </cell>
        </row>
        <row r="329">
          <cell r="A329">
            <v>0</v>
          </cell>
          <cell r="B329">
            <v>0</v>
          </cell>
        </row>
        <row r="330">
          <cell r="A330">
            <v>0</v>
          </cell>
          <cell r="B330">
            <v>0</v>
          </cell>
        </row>
        <row r="331">
          <cell r="A331">
            <v>0</v>
          </cell>
          <cell r="B331">
            <v>0</v>
          </cell>
        </row>
        <row r="332">
          <cell r="A332">
            <v>0</v>
          </cell>
          <cell r="B332">
            <v>0</v>
          </cell>
        </row>
        <row r="333">
          <cell r="A333">
            <v>0</v>
          </cell>
          <cell r="B333">
            <v>0</v>
          </cell>
        </row>
        <row r="334">
          <cell r="A334">
            <v>0</v>
          </cell>
          <cell r="B334">
            <v>0</v>
          </cell>
        </row>
        <row r="335">
          <cell r="A335">
            <v>0</v>
          </cell>
          <cell r="B335">
            <v>0</v>
          </cell>
        </row>
        <row r="336">
          <cell r="A336">
            <v>0</v>
          </cell>
          <cell r="B336">
            <v>0</v>
          </cell>
        </row>
        <row r="337">
          <cell r="A337">
            <v>0</v>
          </cell>
          <cell r="B337">
            <v>0</v>
          </cell>
        </row>
        <row r="338">
          <cell r="A338">
            <v>0</v>
          </cell>
          <cell r="B338">
            <v>0</v>
          </cell>
        </row>
        <row r="339">
          <cell r="A339">
            <v>0</v>
          </cell>
          <cell r="B339">
            <v>0</v>
          </cell>
        </row>
        <row r="340">
          <cell r="A340">
            <v>0</v>
          </cell>
          <cell r="B340">
            <v>0</v>
          </cell>
        </row>
        <row r="341">
          <cell r="A341">
            <v>0</v>
          </cell>
          <cell r="B341">
            <v>0</v>
          </cell>
        </row>
        <row r="342">
          <cell r="A342">
            <v>0</v>
          </cell>
          <cell r="B342">
            <v>0</v>
          </cell>
        </row>
        <row r="343">
          <cell r="A343">
            <v>0</v>
          </cell>
          <cell r="B343">
            <v>0</v>
          </cell>
        </row>
        <row r="344">
          <cell r="A344">
            <v>0</v>
          </cell>
          <cell r="B344">
            <v>0</v>
          </cell>
        </row>
        <row r="345">
          <cell r="A345">
            <v>0</v>
          </cell>
          <cell r="B345">
            <v>0</v>
          </cell>
        </row>
        <row r="346">
          <cell r="A346">
            <v>0</v>
          </cell>
          <cell r="B346">
            <v>0</v>
          </cell>
        </row>
        <row r="347">
          <cell r="A347">
            <v>0</v>
          </cell>
          <cell r="B347">
            <v>0</v>
          </cell>
        </row>
        <row r="348">
          <cell r="A348">
            <v>0</v>
          </cell>
          <cell r="B348">
            <v>0</v>
          </cell>
        </row>
        <row r="349">
          <cell r="A349">
            <v>0</v>
          </cell>
          <cell r="B349">
            <v>0</v>
          </cell>
        </row>
        <row r="350">
          <cell r="A350">
            <v>0</v>
          </cell>
          <cell r="B350">
            <v>0</v>
          </cell>
        </row>
        <row r="351">
          <cell r="A351">
            <v>0</v>
          </cell>
          <cell r="B351">
            <v>0</v>
          </cell>
        </row>
        <row r="352">
          <cell r="A352">
            <v>0</v>
          </cell>
          <cell r="B352">
            <v>0</v>
          </cell>
        </row>
        <row r="353">
          <cell r="A353">
            <v>0</v>
          </cell>
          <cell r="B353">
            <v>0</v>
          </cell>
        </row>
        <row r="354">
          <cell r="A354">
            <v>0</v>
          </cell>
          <cell r="B354">
            <v>0</v>
          </cell>
        </row>
        <row r="355">
          <cell r="A355">
            <v>0</v>
          </cell>
          <cell r="B355">
            <v>0</v>
          </cell>
        </row>
        <row r="356">
          <cell r="A356">
            <v>0</v>
          </cell>
          <cell r="B356">
            <v>0</v>
          </cell>
        </row>
        <row r="357">
          <cell r="A357">
            <v>0</v>
          </cell>
          <cell r="B357">
            <v>0</v>
          </cell>
        </row>
        <row r="358">
          <cell r="A358">
            <v>0</v>
          </cell>
          <cell r="B358">
            <v>0</v>
          </cell>
        </row>
        <row r="359">
          <cell r="A359">
            <v>0</v>
          </cell>
          <cell r="B359">
            <v>0</v>
          </cell>
        </row>
        <row r="360">
          <cell r="A360">
            <v>0</v>
          </cell>
          <cell r="B360">
            <v>0</v>
          </cell>
        </row>
        <row r="361">
          <cell r="A361">
            <v>0</v>
          </cell>
          <cell r="B361">
            <v>0</v>
          </cell>
        </row>
        <row r="362">
          <cell r="A362">
            <v>0</v>
          </cell>
          <cell r="B362">
            <v>0</v>
          </cell>
        </row>
        <row r="363">
          <cell r="A363">
            <v>0</v>
          </cell>
          <cell r="B363">
            <v>0</v>
          </cell>
        </row>
        <row r="364">
          <cell r="A364">
            <v>0</v>
          </cell>
          <cell r="B364">
            <v>0</v>
          </cell>
        </row>
        <row r="365">
          <cell r="A365">
            <v>0</v>
          </cell>
          <cell r="B365">
            <v>0</v>
          </cell>
        </row>
        <row r="366">
          <cell r="A366">
            <v>0</v>
          </cell>
          <cell r="B366">
            <v>0</v>
          </cell>
        </row>
        <row r="367">
          <cell r="A367">
            <v>0</v>
          </cell>
          <cell r="B367">
            <v>0</v>
          </cell>
        </row>
        <row r="368">
          <cell r="A368">
            <v>0</v>
          </cell>
          <cell r="B368">
            <v>0</v>
          </cell>
        </row>
        <row r="369">
          <cell r="A369">
            <v>0</v>
          </cell>
          <cell r="B369">
            <v>0</v>
          </cell>
        </row>
        <row r="370">
          <cell r="A370">
            <v>0</v>
          </cell>
          <cell r="B370">
            <v>0</v>
          </cell>
        </row>
        <row r="371">
          <cell r="A371">
            <v>0</v>
          </cell>
          <cell r="B371">
            <v>0</v>
          </cell>
        </row>
        <row r="372">
          <cell r="A372">
            <v>0</v>
          </cell>
          <cell r="B372">
            <v>0</v>
          </cell>
        </row>
        <row r="373">
          <cell r="A373">
            <v>0</v>
          </cell>
          <cell r="B373">
            <v>0</v>
          </cell>
        </row>
        <row r="374">
          <cell r="A374">
            <v>0</v>
          </cell>
          <cell r="B374">
            <v>0</v>
          </cell>
        </row>
        <row r="375">
          <cell r="A375">
            <v>0</v>
          </cell>
          <cell r="B375">
            <v>0</v>
          </cell>
        </row>
        <row r="376">
          <cell r="A376">
            <v>0</v>
          </cell>
          <cell r="B376">
            <v>0</v>
          </cell>
        </row>
        <row r="377">
          <cell r="A377">
            <v>0</v>
          </cell>
          <cell r="B377">
            <v>0</v>
          </cell>
        </row>
        <row r="378">
          <cell r="A378">
            <v>0</v>
          </cell>
          <cell r="B378">
            <v>0</v>
          </cell>
        </row>
        <row r="379">
          <cell r="A379">
            <v>0</v>
          </cell>
          <cell r="B379">
            <v>0</v>
          </cell>
        </row>
        <row r="380">
          <cell r="A380">
            <v>0</v>
          </cell>
          <cell r="B380">
            <v>0</v>
          </cell>
        </row>
        <row r="381">
          <cell r="A381">
            <v>0</v>
          </cell>
          <cell r="B381">
            <v>0</v>
          </cell>
        </row>
        <row r="382">
          <cell r="A382">
            <v>0</v>
          </cell>
          <cell r="B382">
            <v>0</v>
          </cell>
        </row>
        <row r="383">
          <cell r="A383">
            <v>0</v>
          </cell>
          <cell r="B383">
            <v>0</v>
          </cell>
        </row>
        <row r="384">
          <cell r="A384">
            <v>0</v>
          </cell>
          <cell r="B384">
            <v>0</v>
          </cell>
        </row>
        <row r="385">
          <cell r="A385">
            <v>0</v>
          </cell>
          <cell r="B385">
            <v>0</v>
          </cell>
        </row>
        <row r="386">
          <cell r="A386">
            <v>0</v>
          </cell>
          <cell r="B386">
            <v>0</v>
          </cell>
        </row>
        <row r="387">
          <cell r="A387">
            <v>0</v>
          </cell>
          <cell r="B387">
            <v>0</v>
          </cell>
        </row>
        <row r="388">
          <cell r="A388">
            <v>0</v>
          </cell>
          <cell r="B388">
            <v>0</v>
          </cell>
        </row>
        <row r="389">
          <cell r="A389">
            <v>0</v>
          </cell>
          <cell r="B389">
            <v>0</v>
          </cell>
        </row>
        <row r="390">
          <cell r="A390">
            <v>0</v>
          </cell>
          <cell r="B390">
            <v>0</v>
          </cell>
        </row>
        <row r="391">
          <cell r="A391">
            <v>0</v>
          </cell>
          <cell r="B391">
            <v>0</v>
          </cell>
        </row>
        <row r="392">
          <cell r="A392">
            <v>0</v>
          </cell>
          <cell r="B392">
            <v>0</v>
          </cell>
        </row>
        <row r="393">
          <cell r="A393">
            <v>0</v>
          </cell>
          <cell r="B393">
            <v>0</v>
          </cell>
        </row>
        <row r="394">
          <cell r="A394">
            <v>0</v>
          </cell>
          <cell r="B394">
            <v>0</v>
          </cell>
        </row>
        <row r="395">
          <cell r="A395">
            <v>0</v>
          </cell>
          <cell r="B395">
            <v>0</v>
          </cell>
        </row>
        <row r="396">
          <cell r="A396">
            <v>0</v>
          </cell>
          <cell r="B396">
            <v>0</v>
          </cell>
        </row>
        <row r="397">
          <cell r="A397">
            <v>0</v>
          </cell>
          <cell r="B397">
            <v>0</v>
          </cell>
        </row>
        <row r="398">
          <cell r="A398">
            <v>0</v>
          </cell>
          <cell r="B398">
            <v>0</v>
          </cell>
        </row>
        <row r="399">
          <cell r="A399">
            <v>0</v>
          </cell>
          <cell r="B399">
            <v>0</v>
          </cell>
        </row>
        <row r="400">
          <cell r="A400">
            <v>0</v>
          </cell>
          <cell r="B400">
            <v>0</v>
          </cell>
        </row>
      </sheetData>
      <sheetData sheetId="7">
        <row r="5">
          <cell r="A5" t="str">
            <v>Racer Name</v>
          </cell>
          <cell r="B5" t="str">
            <v>National Races</v>
          </cell>
          <cell r="C5" t="str">
            <v>Top 12 National Scores</v>
          </cell>
        </row>
        <row r="6">
          <cell r="A6" t="str">
            <v>Aaron Feng - IS</v>
          </cell>
          <cell r="B6">
            <v>7</v>
          </cell>
          <cell r="C6">
            <v>42.5</v>
          </cell>
        </row>
        <row r="7">
          <cell r="A7" t="str">
            <v>Adrienne Hughes - DM</v>
          </cell>
          <cell r="B7">
            <v>2</v>
          </cell>
          <cell r="C7">
            <v>12.5</v>
          </cell>
        </row>
        <row r="8">
          <cell r="A8" t="str">
            <v>Al Carter - HP</v>
          </cell>
          <cell r="B8">
            <v>2</v>
          </cell>
          <cell r="C8">
            <v>10</v>
          </cell>
        </row>
        <row r="9">
          <cell r="A9" t="str">
            <v>Albert Pereida - Spec E46</v>
          </cell>
          <cell r="B9">
            <v>2</v>
          </cell>
          <cell r="C9">
            <v>12</v>
          </cell>
        </row>
        <row r="10">
          <cell r="A10" t="str">
            <v>Alex Goare - DM</v>
          </cell>
          <cell r="B10">
            <v>2</v>
          </cell>
          <cell r="C10">
            <v>33</v>
          </cell>
        </row>
        <row r="11">
          <cell r="A11" t="str">
            <v>Alex Perry - BM</v>
          </cell>
          <cell r="B11">
            <v>4</v>
          </cell>
          <cell r="C11">
            <v>45.5</v>
          </cell>
        </row>
        <row r="12">
          <cell r="A12" t="str">
            <v>Alex Zmiewski - HP</v>
          </cell>
          <cell r="B12">
            <v>5</v>
          </cell>
          <cell r="C12">
            <v>28</v>
          </cell>
        </row>
        <row r="13">
          <cell r="A13" t="str">
            <v>Ali Salih - Spec E46</v>
          </cell>
          <cell r="B13">
            <v>3</v>
          </cell>
          <cell r="C13">
            <v>40</v>
          </cell>
        </row>
        <row r="14">
          <cell r="A14" t="str">
            <v>Allan Lewis - CM</v>
          </cell>
          <cell r="B14">
            <v>4</v>
          </cell>
          <cell r="C14">
            <v>69</v>
          </cell>
        </row>
        <row r="15">
          <cell r="A15" t="str">
            <v>Allan Lewis - JP</v>
          </cell>
          <cell r="B15">
            <v>4</v>
          </cell>
          <cell r="C15">
            <v>53</v>
          </cell>
        </row>
        <row r="16">
          <cell r="A16" t="str">
            <v>Allen Garner - SE30</v>
          </cell>
          <cell r="B16">
            <v>3</v>
          </cell>
          <cell r="C16">
            <v>25</v>
          </cell>
        </row>
        <row r="17">
          <cell r="A17" t="str">
            <v>Amir Farahmand - CM</v>
          </cell>
          <cell r="B17">
            <v>4</v>
          </cell>
          <cell r="C17">
            <v>51</v>
          </cell>
        </row>
        <row r="18">
          <cell r="A18" t="str">
            <v>Andrew Morton - CM</v>
          </cell>
          <cell r="B18">
            <v>5</v>
          </cell>
          <cell r="C18">
            <v>31.5</v>
          </cell>
        </row>
        <row r="19">
          <cell r="A19" t="str">
            <v>Andrew Palumbo - IS</v>
          </cell>
          <cell r="B19">
            <v>7</v>
          </cell>
          <cell r="C19">
            <v>53.5</v>
          </cell>
        </row>
        <row r="20">
          <cell r="A20" t="str">
            <v>Andrew Sanchez - DM</v>
          </cell>
          <cell r="B20">
            <v>3</v>
          </cell>
          <cell r="C20">
            <v>51</v>
          </cell>
        </row>
        <row r="21">
          <cell r="A21" t="str">
            <v>Anthony Graf - BM</v>
          </cell>
          <cell r="B21">
            <v>1</v>
          </cell>
          <cell r="C21">
            <v>5.5</v>
          </cell>
        </row>
        <row r="22">
          <cell r="A22" t="str">
            <v>Anthony Graf - GP</v>
          </cell>
          <cell r="B22">
            <v>1</v>
          </cell>
          <cell r="C22">
            <v>10</v>
          </cell>
        </row>
        <row r="23">
          <cell r="A23" t="str">
            <v>Anthony Graf - IP</v>
          </cell>
          <cell r="B23">
            <v>3</v>
          </cell>
          <cell r="C23">
            <v>30</v>
          </cell>
        </row>
        <row r="24">
          <cell r="A24" t="str">
            <v>April Curtis - DM</v>
          </cell>
          <cell r="B24">
            <v>11</v>
          </cell>
          <cell r="C24">
            <v>122.5</v>
          </cell>
        </row>
        <row r="25">
          <cell r="A25" t="str">
            <v>Asher Hyman - CM</v>
          </cell>
          <cell r="B25">
            <v>6</v>
          </cell>
          <cell r="C25">
            <v>42</v>
          </cell>
        </row>
        <row r="26">
          <cell r="A26" t="str">
            <v>Bert Howerton - Spec E36</v>
          </cell>
          <cell r="B26">
            <v>17</v>
          </cell>
          <cell r="C26">
            <v>156.5</v>
          </cell>
        </row>
        <row r="27">
          <cell r="A27" t="str">
            <v>Bill Glavin - M3T</v>
          </cell>
          <cell r="B27">
            <v>1</v>
          </cell>
          <cell r="C27">
            <v>11</v>
          </cell>
        </row>
        <row r="28">
          <cell r="A28" t="str">
            <v>Billy Glavin III - M3T</v>
          </cell>
          <cell r="B28">
            <v>3</v>
          </cell>
          <cell r="C28">
            <v>36</v>
          </cell>
        </row>
        <row r="29">
          <cell r="A29" t="str">
            <v>Bob Gilberg - SE30</v>
          </cell>
          <cell r="B29">
            <v>4</v>
          </cell>
          <cell r="C29">
            <v>50</v>
          </cell>
        </row>
        <row r="30">
          <cell r="A30" t="str">
            <v>Bob Martin - M3T</v>
          </cell>
          <cell r="B30">
            <v>12</v>
          </cell>
          <cell r="C30">
            <v>102.5</v>
          </cell>
        </row>
        <row r="31">
          <cell r="A31" t="str">
            <v>Bob Perritt - IP</v>
          </cell>
          <cell r="B31">
            <v>18</v>
          </cell>
          <cell r="C31">
            <v>196.5</v>
          </cell>
        </row>
        <row r="32">
          <cell r="A32" t="str">
            <v>Brandon Watson - IP</v>
          </cell>
          <cell r="B32">
            <v>4</v>
          </cell>
          <cell r="C32">
            <v>39</v>
          </cell>
        </row>
        <row r="33">
          <cell r="A33" t="str">
            <v>Brett Strom - Audi</v>
          </cell>
          <cell r="B33">
            <v>3</v>
          </cell>
          <cell r="C33">
            <v>36</v>
          </cell>
        </row>
        <row r="34">
          <cell r="A34" t="str">
            <v>Brett Strom - BM</v>
          </cell>
          <cell r="B34">
            <v>2</v>
          </cell>
          <cell r="C34">
            <v>22.5</v>
          </cell>
        </row>
        <row r="35">
          <cell r="A35" t="str">
            <v>Brett Strom - DM</v>
          </cell>
          <cell r="B35">
            <v>2</v>
          </cell>
          <cell r="C35">
            <v>25</v>
          </cell>
        </row>
        <row r="36">
          <cell r="A36" t="str">
            <v>Brian Dehler - Spec E46</v>
          </cell>
          <cell r="B36">
            <v>4</v>
          </cell>
          <cell r="C36">
            <v>6</v>
          </cell>
        </row>
        <row r="37">
          <cell r="A37" t="str">
            <v>Bruce Heersink - SM</v>
          </cell>
          <cell r="B37">
            <v>2</v>
          </cell>
          <cell r="C37">
            <v>0</v>
          </cell>
        </row>
        <row r="38">
          <cell r="A38" t="str">
            <v>Bud Scott - MP</v>
          </cell>
          <cell r="B38">
            <v>7</v>
          </cell>
          <cell r="C38">
            <v>85</v>
          </cell>
        </row>
        <row r="39">
          <cell r="A39" t="str">
            <v>Carl Coscia - IS</v>
          </cell>
          <cell r="B39">
            <v>8</v>
          </cell>
          <cell r="C39">
            <v>65</v>
          </cell>
        </row>
        <row r="40">
          <cell r="A40" t="str">
            <v>Carter Rise - Spec E46</v>
          </cell>
          <cell r="B40">
            <v>6</v>
          </cell>
          <cell r="C40">
            <v>30</v>
          </cell>
        </row>
        <row r="41">
          <cell r="A41" t="str">
            <v>Cecil Ramotar - GTS3</v>
          </cell>
          <cell r="B41">
            <v>1</v>
          </cell>
          <cell r="C41">
            <v>15</v>
          </cell>
        </row>
        <row r="42">
          <cell r="A42" t="str">
            <v>Chad Waddell - IP</v>
          </cell>
          <cell r="B42">
            <v>7</v>
          </cell>
          <cell r="C42">
            <v>64.5</v>
          </cell>
        </row>
        <row r="43">
          <cell r="A43" t="str">
            <v>Chadwick Morehead - Spec E46</v>
          </cell>
          <cell r="B43">
            <v>4</v>
          </cell>
          <cell r="C43">
            <v>76</v>
          </cell>
        </row>
        <row r="44">
          <cell r="A44" t="str">
            <v>Charles Benoit - IS</v>
          </cell>
          <cell r="B44">
            <v>16</v>
          </cell>
          <cell r="C44">
            <v>128</v>
          </cell>
        </row>
        <row r="45">
          <cell r="A45" t="str">
            <v>Charles Harding - GTS3</v>
          </cell>
          <cell r="B45">
            <v>3</v>
          </cell>
          <cell r="C45">
            <v>44</v>
          </cell>
        </row>
        <row r="46">
          <cell r="A46" t="str">
            <v>Charles Harding - HP</v>
          </cell>
          <cell r="B46">
            <v>7</v>
          </cell>
          <cell r="C46">
            <v>78</v>
          </cell>
        </row>
        <row r="47">
          <cell r="A47" t="str">
            <v>Cherie Culler - DM</v>
          </cell>
          <cell r="B47">
            <v>16</v>
          </cell>
          <cell r="C47">
            <v>163</v>
          </cell>
        </row>
        <row r="48">
          <cell r="A48" t="str">
            <v>Chris Grande - IP</v>
          </cell>
          <cell r="B48">
            <v>10</v>
          </cell>
          <cell r="C48">
            <v>69</v>
          </cell>
        </row>
        <row r="49">
          <cell r="A49" t="str">
            <v>Chris Palumbo - CM</v>
          </cell>
          <cell r="B49">
            <v>2</v>
          </cell>
          <cell r="C49">
            <v>18.5</v>
          </cell>
        </row>
        <row r="50">
          <cell r="A50" t="str">
            <v>Christian Shield - Spec E36</v>
          </cell>
          <cell r="B50">
            <v>5</v>
          </cell>
          <cell r="C50">
            <v>54.5</v>
          </cell>
        </row>
        <row r="51">
          <cell r="A51" t="str">
            <v>Chung Tam - JP</v>
          </cell>
          <cell r="B51">
            <v>8</v>
          </cell>
          <cell r="C51">
            <v>88</v>
          </cell>
        </row>
        <row r="52">
          <cell r="A52" t="str">
            <v>Clyde Hill - IP</v>
          </cell>
          <cell r="B52">
            <v>6</v>
          </cell>
          <cell r="C52">
            <v>71.5</v>
          </cell>
        </row>
        <row r="53">
          <cell r="A53" t="str">
            <v>Colin Moock - CM</v>
          </cell>
          <cell r="B53">
            <v>4</v>
          </cell>
          <cell r="C53">
            <v>7</v>
          </cell>
        </row>
        <row r="54">
          <cell r="A54" t="str">
            <v>Craig Lippe - IP</v>
          </cell>
          <cell r="B54">
            <v>7</v>
          </cell>
          <cell r="C54">
            <v>81.5</v>
          </cell>
        </row>
        <row r="55">
          <cell r="A55" t="str">
            <v>Damion Moses - Spec E46</v>
          </cell>
          <cell r="B55">
            <v>1</v>
          </cell>
          <cell r="C55">
            <v>16</v>
          </cell>
        </row>
        <row r="56">
          <cell r="A56" t="str">
            <v>Dan Connor - DM</v>
          </cell>
          <cell r="B56">
            <v>2</v>
          </cell>
          <cell r="C56">
            <v>10</v>
          </cell>
        </row>
        <row r="57">
          <cell r="A57" t="str">
            <v>Dan March - IS</v>
          </cell>
          <cell r="B57">
            <v>12</v>
          </cell>
          <cell r="C57">
            <v>182.5</v>
          </cell>
        </row>
        <row r="58">
          <cell r="A58" t="str">
            <v>Daniel Feldmann - IS</v>
          </cell>
          <cell r="B58">
            <v>10</v>
          </cell>
          <cell r="C58">
            <v>71</v>
          </cell>
        </row>
        <row r="59">
          <cell r="A59" t="str">
            <v>Daria Khachi - CM</v>
          </cell>
          <cell r="B59">
            <v>4</v>
          </cell>
          <cell r="C59">
            <v>22.5</v>
          </cell>
        </row>
        <row r="60">
          <cell r="A60" t="str">
            <v>Dave Thoman - GTS3</v>
          </cell>
          <cell r="B60">
            <v>6</v>
          </cell>
          <cell r="C60">
            <v>86</v>
          </cell>
        </row>
        <row r="61">
          <cell r="A61" t="str">
            <v>Dave Wollman - IP</v>
          </cell>
          <cell r="B61">
            <v>2</v>
          </cell>
          <cell r="C61">
            <v>16</v>
          </cell>
        </row>
        <row r="62">
          <cell r="A62" t="str">
            <v>David Alpan - CM</v>
          </cell>
          <cell r="B62">
            <v>3</v>
          </cell>
          <cell r="C62">
            <v>28.5</v>
          </cell>
        </row>
        <row r="63">
          <cell r="A63" t="str">
            <v>David Daniel - BM</v>
          </cell>
          <cell r="B63">
            <v>7</v>
          </cell>
          <cell r="C63">
            <v>90</v>
          </cell>
        </row>
        <row r="64">
          <cell r="A64" t="str">
            <v>David DePillo - Audi</v>
          </cell>
          <cell r="B64">
            <v>2</v>
          </cell>
          <cell r="C64">
            <v>20.5</v>
          </cell>
        </row>
        <row r="65">
          <cell r="A65" t="str">
            <v>David DePillo - DM</v>
          </cell>
          <cell r="B65">
            <v>4</v>
          </cell>
          <cell r="C65">
            <v>50.5</v>
          </cell>
        </row>
        <row r="66">
          <cell r="A66" t="str">
            <v>David Ellman - IP</v>
          </cell>
          <cell r="B66">
            <v>10</v>
          </cell>
          <cell r="C66">
            <v>51.5</v>
          </cell>
        </row>
        <row r="67">
          <cell r="A67" t="str">
            <v>David Guida - HP</v>
          </cell>
          <cell r="B67">
            <v>9</v>
          </cell>
          <cell r="C67">
            <v>96</v>
          </cell>
        </row>
        <row r="68">
          <cell r="A68" t="str">
            <v>David Harrison - KP</v>
          </cell>
          <cell r="B68">
            <v>16</v>
          </cell>
          <cell r="C68">
            <v>149.5</v>
          </cell>
        </row>
        <row r="69">
          <cell r="A69" t="str">
            <v>David Knight - Spec E46</v>
          </cell>
          <cell r="B69">
            <v>13</v>
          </cell>
          <cell r="C69">
            <v>115</v>
          </cell>
        </row>
        <row r="70">
          <cell r="A70" t="str">
            <v>David LeBlanc - IP</v>
          </cell>
          <cell r="B70">
            <v>10</v>
          </cell>
          <cell r="C70">
            <v>127</v>
          </cell>
        </row>
        <row r="71">
          <cell r="A71" t="str">
            <v>David Pan - Spec E46</v>
          </cell>
          <cell r="B71">
            <v>2</v>
          </cell>
          <cell r="C71">
            <v>15</v>
          </cell>
        </row>
        <row r="72">
          <cell r="A72" t="str">
            <v>David Sprague - Spec E46</v>
          </cell>
          <cell r="B72">
            <v>4</v>
          </cell>
          <cell r="C72">
            <v>4.5</v>
          </cell>
        </row>
        <row r="73">
          <cell r="A73" t="str">
            <v>Dean Mansour - CM</v>
          </cell>
          <cell r="B73">
            <v>10</v>
          </cell>
          <cell r="C73">
            <v>83</v>
          </cell>
        </row>
        <row r="74">
          <cell r="A74" t="str">
            <v>Dennis Pippy - IP</v>
          </cell>
          <cell r="B74">
            <v>18</v>
          </cell>
          <cell r="C74">
            <v>136.5</v>
          </cell>
        </row>
        <row r="75">
          <cell r="A75" t="str">
            <v>Drew Slayton - SM</v>
          </cell>
          <cell r="B75">
            <v>2</v>
          </cell>
          <cell r="C75">
            <v>30</v>
          </cell>
        </row>
        <row r="76">
          <cell r="A76" t="str">
            <v>Dylan McKenzie - CM</v>
          </cell>
          <cell r="B76">
            <v>6</v>
          </cell>
          <cell r="C76">
            <v>58.5</v>
          </cell>
        </row>
        <row r="77">
          <cell r="A77" t="str">
            <v>Edward Macanga - IP</v>
          </cell>
          <cell r="B77">
            <v>7</v>
          </cell>
          <cell r="C77">
            <v>31</v>
          </cell>
        </row>
        <row r="78">
          <cell r="A78" t="str">
            <v>Edward Tatios - SE30</v>
          </cell>
          <cell r="B78">
            <v>3</v>
          </cell>
          <cell r="C78">
            <v>35</v>
          </cell>
        </row>
        <row r="79">
          <cell r="A79" t="str">
            <v>Emre Kayaalp - GTS1</v>
          </cell>
          <cell r="B79">
            <v>9</v>
          </cell>
          <cell r="C79">
            <v>125</v>
          </cell>
        </row>
        <row r="80">
          <cell r="A80" t="str">
            <v>Eric Nissen - KP</v>
          </cell>
          <cell r="B80">
            <v>4</v>
          </cell>
          <cell r="C80">
            <v>53.5</v>
          </cell>
        </row>
        <row r="81">
          <cell r="A81" t="str">
            <v>Erik Corwin - IP</v>
          </cell>
          <cell r="B81">
            <v>16</v>
          </cell>
          <cell r="C81">
            <v>57.5</v>
          </cell>
        </row>
        <row r="82">
          <cell r="A82" t="str">
            <v>Erik Davis - CM</v>
          </cell>
          <cell r="B82">
            <v>1</v>
          </cell>
          <cell r="C82">
            <v>10</v>
          </cell>
        </row>
        <row r="83">
          <cell r="A83" t="str">
            <v>Fernando Mujica - IS</v>
          </cell>
          <cell r="B83">
            <v>7</v>
          </cell>
          <cell r="C83">
            <v>80</v>
          </cell>
        </row>
        <row r="84">
          <cell r="A84" t="str">
            <v>Francois Metivier - IS</v>
          </cell>
          <cell r="B84">
            <v>13</v>
          </cell>
          <cell r="C84">
            <v>105</v>
          </cell>
        </row>
        <row r="85">
          <cell r="A85" t="str">
            <v>Frank Celenza - SPB</v>
          </cell>
          <cell r="B85">
            <v>3</v>
          </cell>
          <cell r="C85">
            <v>35</v>
          </cell>
        </row>
        <row r="86">
          <cell r="A86" t="str">
            <v>Fred Landwehr - DM</v>
          </cell>
          <cell r="B86">
            <v>2</v>
          </cell>
          <cell r="C86">
            <v>17.5</v>
          </cell>
        </row>
        <row r="87">
          <cell r="A87" t="str">
            <v>Fred Landwehr - IP</v>
          </cell>
          <cell r="B87">
            <v>2</v>
          </cell>
          <cell r="C87">
            <v>5</v>
          </cell>
        </row>
        <row r="88">
          <cell r="A88" t="str">
            <v>Fred Turner - DM</v>
          </cell>
          <cell r="B88">
            <v>2</v>
          </cell>
          <cell r="C88">
            <v>19.5</v>
          </cell>
        </row>
        <row r="89">
          <cell r="A89" t="str">
            <v>Frederick Landwehr - DM</v>
          </cell>
          <cell r="B89">
            <v>1</v>
          </cell>
          <cell r="C89">
            <v>10.5</v>
          </cell>
        </row>
        <row r="90">
          <cell r="A90" t="str">
            <v>Gary Davis - IP</v>
          </cell>
          <cell r="B90">
            <v>6</v>
          </cell>
          <cell r="C90">
            <v>22.5</v>
          </cell>
        </row>
        <row r="91">
          <cell r="A91" t="str">
            <v>Gary Palumbo - JP</v>
          </cell>
          <cell r="B91">
            <v>5</v>
          </cell>
          <cell r="C91">
            <v>49.5</v>
          </cell>
        </row>
        <row r="92">
          <cell r="A92" t="str">
            <v>Gil Caravantes - BM</v>
          </cell>
          <cell r="B92">
            <v>7</v>
          </cell>
          <cell r="C92">
            <v>84</v>
          </cell>
        </row>
        <row r="93">
          <cell r="A93" t="str">
            <v>Gil Caravantes - CM</v>
          </cell>
          <cell r="B93">
            <v>6</v>
          </cell>
          <cell r="C93">
            <v>65.5</v>
          </cell>
        </row>
        <row r="94">
          <cell r="A94" t="str">
            <v>Gordy Wagner - JS</v>
          </cell>
          <cell r="B94">
            <v>6</v>
          </cell>
          <cell r="C94">
            <v>72.5</v>
          </cell>
        </row>
        <row r="95">
          <cell r="A95" t="str">
            <v>Greg Wharton - IP</v>
          </cell>
          <cell r="B95">
            <v>12</v>
          </cell>
          <cell r="C95">
            <v>45</v>
          </cell>
        </row>
        <row r="96">
          <cell r="A96" t="str">
            <v>Gregory Hartman - Spec E46</v>
          </cell>
          <cell r="B96">
            <v>10</v>
          </cell>
          <cell r="C96">
            <v>101</v>
          </cell>
        </row>
        <row r="97">
          <cell r="A97" t="str">
            <v>Gregory Teese - IP</v>
          </cell>
          <cell r="B97">
            <v>17</v>
          </cell>
          <cell r="C97">
            <v>115</v>
          </cell>
        </row>
        <row r="98">
          <cell r="A98" t="str">
            <v>Henry Schmitt - BM</v>
          </cell>
          <cell r="B98">
            <v>1</v>
          </cell>
          <cell r="C98">
            <v>8</v>
          </cell>
        </row>
        <row r="99">
          <cell r="A99" t="str">
            <v>Jacob Ballard - Spec E46</v>
          </cell>
          <cell r="B99">
            <v>2</v>
          </cell>
          <cell r="C99">
            <v>16.5</v>
          </cell>
        </row>
        <row r="100">
          <cell r="A100" t="str">
            <v>James Fluckey - CM</v>
          </cell>
          <cell r="B100">
            <v>2</v>
          </cell>
          <cell r="C100">
            <v>26</v>
          </cell>
        </row>
        <row r="101">
          <cell r="A101" t="str">
            <v>Jason Adams - Spec E46</v>
          </cell>
          <cell r="B101">
            <v>2</v>
          </cell>
          <cell r="C101">
            <v>16.5</v>
          </cell>
        </row>
        <row r="102">
          <cell r="A102" t="str">
            <v>Jay Golding - Spec E36</v>
          </cell>
          <cell r="B102">
            <v>3</v>
          </cell>
          <cell r="C102">
            <v>39.5</v>
          </cell>
        </row>
        <row r="103">
          <cell r="A103" t="str">
            <v>Jeff Bennett - Spec E46</v>
          </cell>
          <cell r="B103">
            <v>9</v>
          </cell>
          <cell r="C103">
            <v>81.5</v>
          </cell>
        </row>
        <row r="104">
          <cell r="A104" t="str">
            <v>Jeff Breiner - Spec E36</v>
          </cell>
          <cell r="B104">
            <v>6</v>
          </cell>
          <cell r="C104">
            <v>47.5</v>
          </cell>
        </row>
        <row r="105">
          <cell r="A105" t="str">
            <v>Jeff Kingsley - ST</v>
          </cell>
          <cell r="B105">
            <v>4</v>
          </cell>
          <cell r="C105">
            <v>60</v>
          </cell>
        </row>
        <row r="106">
          <cell r="A106" t="str">
            <v>Jeffery Quesenberry - IP</v>
          </cell>
          <cell r="B106">
            <v>13</v>
          </cell>
          <cell r="C106">
            <v>85.5</v>
          </cell>
        </row>
        <row r="107">
          <cell r="A107" t="str">
            <v>Jeffery Quesenberry - Spec E36</v>
          </cell>
          <cell r="B107">
            <v>1</v>
          </cell>
          <cell r="C107">
            <v>0</v>
          </cell>
        </row>
        <row r="108">
          <cell r="A108" t="str">
            <v>Jeffrey Blum - Spec E46</v>
          </cell>
          <cell r="B108">
            <v>6</v>
          </cell>
          <cell r="C108">
            <v>50</v>
          </cell>
        </row>
        <row r="109">
          <cell r="A109" t="str">
            <v>Jeffrey Bruce - CM</v>
          </cell>
          <cell r="B109">
            <v>7</v>
          </cell>
          <cell r="C109">
            <v>77</v>
          </cell>
        </row>
        <row r="110">
          <cell r="A110" t="str">
            <v>Jeffrey Mitchell - GTS2</v>
          </cell>
          <cell r="B110">
            <v>2</v>
          </cell>
          <cell r="C110">
            <v>25</v>
          </cell>
        </row>
        <row r="111">
          <cell r="A111" t="str">
            <v>Jerry Kaufman - IP</v>
          </cell>
          <cell r="B111">
            <v>5</v>
          </cell>
          <cell r="C111">
            <v>69</v>
          </cell>
        </row>
        <row r="112">
          <cell r="A112" t="str">
            <v>Jim Bassett - CM</v>
          </cell>
          <cell r="B112">
            <v>9</v>
          </cell>
          <cell r="C112">
            <v>49</v>
          </cell>
        </row>
        <row r="113">
          <cell r="A113" t="str">
            <v>Jim Ginter - PTD</v>
          </cell>
          <cell r="B113">
            <v>3</v>
          </cell>
          <cell r="C113">
            <v>35</v>
          </cell>
        </row>
        <row r="114">
          <cell r="A114" t="str">
            <v>John Alemanni - Spec E36</v>
          </cell>
          <cell r="B114">
            <v>5</v>
          </cell>
          <cell r="C114">
            <v>14</v>
          </cell>
        </row>
        <row r="115">
          <cell r="A115" t="str">
            <v>John Barhydt - EM</v>
          </cell>
          <cell r="B115">
            <v>6</v>
          </cell>
          <cell r="C115">
            <v>72.5</v>
          </cell>
        </row>
        <row r="116">
          <cell r="A116" t="str">
            <v>John Butler - IP</v>
          </cell>
          <cell r="B116">
            <v>9</v>
          </cell>
          <cell r="C116">
            <v>97.5</v>
          </cell>
        </row>
        <row r="117">
          <cell r="A117" t="str">
            <v>John Dimoff - CM</v>
          </cell>
          <cell r="B117">
            <v>8</v>
          </cell>
          <cell r="C117">
            <v>50</v>
          </cell>
        </row>
        <row r="118">
          <cell r="A118" t="str">
            <v>John Sanders - JS</v>
          </cell>
          <cell r="B118">
            <v>13</v>
          </cell>
          <cell r="C118">
            <v>157</v>
          </cell>
        </row>
        <row r="119">
          <cell r="A119" t="str">
            <v>John Schmid - M3T</v>
          </cell>
          <cell r="B119">
            <v>5</v>
          </cell>
          <cell r="C119">
            <v>62</v>
          </cell>
        </row>
        <row r="120">
          <cell r="A120" t="str">
            <v>John Steers - IP</v>
          </cell>
          <cell r="B120">
            <v>3</v>
          </cell>
          <cell r="C120">
            <v>5</v>
          </cell>
        </row>
        <row r="121">
          <cell r="A121" t="str">
            <v>John Wilkins - Spec E36</v>
          </cell>
          <cell r="B121">
            <v>7</v>
          </cell>
          <cell r="C121">
            <v>93</v>
          </cell>
        </row>
        <row r="122">
          <cell r="A122" t="str">
            <v>Jonathan Simmons - CM</v>
          </cell>
          <cell r="B122">
            <v>2</v>
          </cell>
          <cell r="C122">
            <v>25</v>
          </cell>
        </row>
        <row r="123">
          <cell r="A123" t="str">
            <v>Joseph DePillo - BM</v>
          </cell>
          <cell r="B123">
            <v>2</v>
          </cell>
          <cell r="C123">
            <v>0</v>
          </cell>
        </row>
        <row r="124">
          <cell r="A124" t="str">
            <v>Joseph DePillo - DM</v>
          </cell>
          <cell r="B124">
            <v>1</v>
          </cell>
          <cell r="C124">
            <v>10.5</v>
          </cell>
        </row>
        <row r="125">
          <cell r="A125" t="str">
            <v>Joseph Elwell - IP</v>
          </cell>
          <cell r="B125">
            <v>2</v>
          </cell>
          <cell r="C125">
            <v>0</v>
          </cell>
        </row>
        <row r="126">
          <cell r="A126" t="str">
            <v>JP Tracey - IP</v>
          </cell>
          <cell r="B126">
            <v>10</v>
          </cell>
          <cell r="C126">
            <v>54</v>
          </cell>
        </row>
        <row r="127">
          <cell r="A127" t="str">
            <v>Juan Pastor - GT3</v>
          </cell>
          <cell r="B127">
            <v>2</v>
          </cell>
          <cell r="C127">
            <v>30</v>
          </cell>
        </row>
        <row r="128">
          <cell r="A128" t="str">
            <v>Julie Wolf - IP</v>
          </cell>
          <cell r="B128">
            <v>2</v>
          </cell>
          <cell r="C128">
            <v>28</v>
          </cell>
        </row>
        <row r="129">
          <cell r="A129" t="str">
            <v>Justin Barnes - IS</v>
          </cell>
          <cell r="B129">
            <v>11</v>
          </cell>
          <cell r="C129">
            <v>149</v>
          </cell>
        </row>
        <row r="130">
          <cell r="A130" t="str">
            <v>Keith Primozic - DM</v>
          </cell>
          <cell r="B130">
            <v>4</v>
          </cell>
          <cell r="C130">
            <v>41</v>
          </cell>
        </row>
        <row r="131">
          <cell r="A131" t="str">
            <v>Kelly Williams - IS</v>
          </cell>
          <cell r="B131">
            <v>7</v>
          </cell>
          <cell r="C131">
            <v>87.5</v>
          </cell>
        </row>
        <row r="132">
          <cell r="A132" t="str">
            <v>Kevin Ogrodnik - IP</v>
          </cell>
          <cell r="B132">
            <v>13</v>
          </cell>
          <cell r="C132">
            <v>208</v>
          </cell>
        </row>
        <row r="133">
          <cell r="A133" t="str">
            <v>Kevin Ruble - IS</v>
          </cell>
          <cell r="B133">
            <v>3</v>
          </cell>
          <cell r="C133">
            <v>0</v>
          </cell>
        </row>
        <row r="134">
          <cell r="A134" t="str">
            <v>Kirk Olsen - CM</v>
          </cell>
          <cell r="B134">
            <v>4</v>
          </cell>
          <cell r="C134">
            <v>55</v>
          </cell>
        </row>
        <row r="135">
          <cell r="A135" t="str">
            <v>Laszlo Sebo - DM</v>
          </cell>
          <cell r="B135">
            <v>4</v>
          </cell>
          <cell r="C135">
            <v>33.5</v>
          </cell>
        </row>
        <row r="136">
          <cell r="A136" t="str">
            <v>Louis Payant - CM</v>
          </cell>
          <cell r="B136">
            <v>8</v>
          </cell>
          <cell r="C136">
            <v>32.5</v>
          </cell>
        </row>
        <row r="137">
          <cell r="A137" t="str">
            <v>Marc Thomaes - IP</v>
          </cell>
          <cell r="B137">
            <v>1</v>
          </cell>
          <cell r="C137">
            <v>3</v>
          </cell>
        </row>
        <row r="138">
          <cell r="A138" t="str">
            <v>Marc Thomaes - M3T</v>
          </cell>
          <cell r="B138">
            <v>2</v>
          </cell>
          <cell r="C138">
            <v>27</v>
          </cell>
        </row>
        <row r="139">
          <cell r="A139" t="str">
            <v>Mark Connolly - HP</v>
          </cell>
          <cell r="B139">
            <v>2</v>
          </cell>
          <cell r="C139">
            <v>25</v>
          </cell>
        </row>
        <row r="140">
          <cell r="A140" t="str">
            <v>Mark Fishero - Spec E36</v>
          </cell>
          <cell r="B140">
            <v>3</v>
          </cell>
          <cell r="C140">
            <v>12</v>
          </cell>
        </row>
        <row r="141">
          <cell r="A141" t="str">
            <v>Mark Lightfoot - IP</v>
          </cell>
          <cell r="B141">
            <v>9</v>
          </cell>
          <cell r="C141">
            <v>42</v>
          </cell>
        </row>
        <row r="142">
          <cell r="A142" t="str">
            <v>Mark Lounsbury - CM</v>
          </cell>
          <cell r="B142">
            <v>3</v>
          </cell>
          <cell r="C142">
            <v>24.5</v>
          </cell>
        </row>
        <row r="143">
          <cell r="A143" t="str">
            <v>Mark Macanga - IP</v>
          </cell>
          <cell r="B143">
            <v>2</v>
          </cell>
          <cell r="C143">
            <v>11.5</v>
          </cell>
        </row>
        <row r="144">
          <cell r="A144" t="str">
            <v>Mark Zmiewski - HP</v>
          </cell>
          <cell r="B144">
            <v>2</v>
          </cell>
          <cell r="C144">
            <v>22.5</v>
          </cell>
        </row>
        <row r="145">
          <cell r="A145" t="str">
            <v>Marshall Papadopoulos - CM</v>
          </cell>
          <cell r="B145">
            <v>8</v>
          </cell>
          <cell r="C145">
            <v>91</v>
          </cell>
        </row>
        <row r="146">
          <cell r="A146" t="str">
            <v>Martin Bullen - IS</v>
          </cell>
          <cell r="B146">
            <v>7</v>
          </cell>
          <cell r="C146">
            <v>98</v>
          </cell>
        </row>
        <row r="147">
          <cell r="A147" t="str">
            <v>Mathieu Lussier - GTS3</v>
          </cell>
          <cell r="B147">
            <v>1</v>
          </cell>
          <cell r="C147">
            <v>16</v>
          </cell>
        </row>
        <row r="148">
          <cell r="A148" t="str">
            <v>Matt Wilkie - Spec E36</v>
          </cell>
          <cell r="B148">
            <v>6</v>
          </cell>
          <cell r="C148">
            <v>8.5</v>
          </cell>
        </row>
        <row r="149">
          <cell r="A149" t="str">
            <v>Matthew Joos - IP</v>
          </cell>
          <cell r="B149">
            <v>14</v>
          </cell>
          <cell r="C149">
            <v>87</v>
          </cell>
        </row>
        <row r="150">
          <cell r="A150" t="str">
            <v>Matthew Noonan - IP</v>
          </cell>
          <cell r="B150">
            <v>15</v>
          </cell>
          <cell r="C150">
            <v>147</v>
          </cell>
        </row>
        <row r="151">
          <cell r="A151" t="str">
            <v>Max Fischer - Spec E46</v>
          </cell>
          <cell r="B151">
            <v>3</v>
          </cell>
          <cell r="C151">
            <v>29.5</v>
          </cell>
        </row>
        <row r="152">
          <cell r="A152" t="str">
            <v>Michael Cookson - IP</v>
          </cell>
          <cell r="B152">
            <v>11</v>
          </cell>
          <cell r="C152">
            <v>146.5</v>
          </cell>
        </row>
        <row r="153">
          <cell r="A153" t="str">
            <v>Michael Goulde - DM</v>
          </cell>
          <cell r="B153">
            <v>2</v>
          </cell>
          <cell r="C153">
            <v>26</v>
          </cell>
        </row>
        <row r="154">
          <cell r="A154" t="str">
            <v>Michael Helpinstill - Spec E46</v>
          </cell>
          <cell r="B154">
            <v>7</v>
          </cell>
          <cell r="C154">
            <v>52.5</v>
          </cell>
        </row>
        <row r="155">
          <cell r="A155" t="str">
            <v>Michael Hinkley - DM</v>
          </cell>
          <cell r="B155">
            <v>2</v>
          </cell>
          <cell r="C155">
            <v>13</v>
          </cell>
        </row>
        <row r="156">
          <cell r="A156" t="str">
            <v>Michael Lee - DM</v>
          </cell>
          <cell r="B156">
            <v>1</v>
          </cell>
          <cell r="C156">
            <v>0</v>
          </cell>
        </row>
        <row r="157">
          <cell r="A157" t="str">
            <v>Michael Saul - Spec E36</v>
          </cell>
          <cell r="B157">
            <v>3</v>
          </cell>
          <cell r="C157">
            <v>36</v>
          </cell>
        </row>
        <row r="158">
          <cell r="A158" t="str">
            <v>Michael Sharrett - Spec E36</v>
          </cell>
          <cell r="B158">
            <v>1</v>
          </cell>
          <cell r="C158">
            <v>0</v>
          </cell>
        </row>
        <row r="159">
          <cell r="A159" t="str">
            <v>Michael Stoltzfus - Spec E46</v>
          </cell>
          <cell r="B159">
            <v>3</v>
          </cell>
          <cell r="C159">
            <v>21.5</v>
          </cell>
        </row>
        <row r="160">
          <cell r="A160" t="str">
            <v>Mike Akard - CM</v>
          </cell>
          <cell r="B160">
            <v>2</v>
          </cell>
          <cell r="C160">
            <v>17.5</v>
          </cell>
        </row>
        <row r="161">
          <cell r="A161" t="str">
            <v>Mike Hinkley - DM</v>
          </cell>
          <cell r="B161">
            <v>3</v>
          </cell>
          <cell r="C161">
            <v>36.5</v>
          </cell>
        </row>
        <row r="162">
          <cell r="A162" t="str">
            <v>Mike Iannotti - JS</v>
          </cell>
          <cell r="B162">
            <v>2</v>
          </cell>
          <cell r="C162">
            <v>8</v>
          </cell>
        </row>
        <row r="163">
          <cell r="A163" t="str">
            <v>Mirril McMullen - JP</v>
          </cell>
          <cell r="B163">
            <v>4</v>
          </cell>
          <cell r="C163">
            <v>39.5</v>
          </cell>
        </row>
        <row r="164">
          <cell r="A164" t="str">
            <v>Patrick Avakian - IP</v>
          </cell>
          <cell r="B164">
            <v>5</v>
          </cell>
          <cell r="C164">
            <v>57.5</v>
          </cell>
        </row>
        <row r="165">
          <cell r="A165" t="str">
            <v>Patrick Harris - Spec E46</v>
          </cell>
          <cell r="B165">
            <v>6</v>
          </cell>
          <cell r="C165">
            <v>90</v>
          </cell>
        </row>
        <row r="166">
          <cell r="A166" t="str">
            <v>Peter Carroll - CM</v>
          </cell>
          <cell r="B166">
            <v>6</v>
          </cell>
          <cell r="C166">
            <v>77</v>
          </cell>
        </row>
        <row r="167">
          <cell r="A167" t="str">
            <v>Peter Kerekgyarto - IS</v>
          </cell>
          <cell r="B167">
            <v>14</v>
          </cell>
          <cell r="C167">
            <v>170</v>
          </cell>
        </row>
        <row r="168">
          <cell r="A168" t="str">
            <v>Phil Abrami - M3T</v>
          </cell>
          <cell r="B168">
            <v>7</v>
          </cell>
          <cell r="C168">
            <v>97.5</v>
          </cell>
        </row>
        <row r="169">
          <cell r="A169" t="str">
            <v>Phillip Antoine - Spec E36</v>
          </cell>
          <cell r="B169">
            <v>9</v>
          </cell>
          <cell r="C169">
            <v>63.5</v>
          </cell>
        </row>
        <row r="170">
          <cell r="A170" t="str">
            <v>Raffi Hartounian - GP</v>
          </cell>
          <cell r="B170">
            <v>9</v>
          </cell>
          <cell r="C170">
            <v>125</v>
          </cell>
        </row>
        <row r="171">
          <cell r="A171" t="str">
            <v>Ralph Warren - BM</v>
          </cell>
          <cell r="B171">
            <v>14</v>
          </cell>
          <cell r="C171">
            <v>152.5</v>
          </cell>
        </row>
        <row r="172">
          <cell r="A172" t="str">
            <v>Randy Hassett - IP</v>
          </cell>
          <cell r="B172">
            <v>3</v>
          </cell>
          <cell r="C172">
            <v>17</v>
          </cell>
        </row>
        <row r="173">
          <cell r="A173" t="str">
            <v>Randy Hassett - IS</v>
          </cell>
          <cell r="B173">
            <v>9</v>
          </cell>
          <cell r="C173">
            <v>78</v>
          </cell>
        </row>
        <row r="174">
          <cell r="A174" t="str">
            <v>Raymond Peterson - DM</v>
          </cell>
          <cell r="B174">
            <v>15</v>
          </cell>
          <cell r="C174">
            <v>119.5</v>
          </cell>
        </row>
        <row r="175">
          <cell r="A175" t="str">
            <v>Rich Abraham - IP</v>
          </cell>
          <cell r="B175">
            <v>6</v>
          </cell>
          <cell r="C175">
            <v>60.5</v>
          </cell>
        </row>
        <row r="176">
          <cell r="A176" t="str">
            <v>Richard Bocanegra Jr - Spec E46</v>
          </cell>
          <cell r="B176">
            <v>1</v>
          </cell>
          <cell r="C176">
            <v>12</v>
          </cell>
        </row>
        <row r="177">
          <cell r="A177" t="str">
            <v>Richard L'Abbe - EXH</v>
          </cell>
          <cell r="B177">
            <v>3</v>
          </cell>
          <cell r="C177">
            <v>40</v>
          </cell>
        </row>
        <row r="178">
          <cell r="A178" t="str">
            <v>Richard Schickler - HS</v>
          </cell>
          <cell r="B178">
            <v>2</v>
          </cell>
          <cell r="C178">
            <v>25</v>
          </cell>
        </row>
        <row r="179">
          <cell r="A179" t="str">
            <v>Richard Zulman - IP</v>
          </cell>
          <cell r="B179">
            <v>14</v>
          </cell>
          <cell r="C179">
            <v>165.5</v>
          </cell>
        </row>
        <row r="180">
          <cell r="A180" t="str">
            <v>Robert Chrystler - KP</v>
          </cell>
          <cell r="B180">
            <v>3</v>
          </cell>
          <cell r="C180">
            <v>30</v>
          </cell>
        </row>
        <row r="181">
          <cell r="A181" t="str">
            <v>Robert Gagliardo - Spec E46</v>
          </cell>
          <cell r="B181">
            <v>3</v>
          </cell>
          <cell r="C181">
            <v>69</v>
          </cell>
        </row>
        <row r="182">
          <cell r="A182" t="str">
            <v>Robert Goldlust - IP</v>
          </cell>
          <cell r="B182">
            <v>8</v>
          </cell>
          <cell r="C182">
            <v>32.5</v>
          </cell>
        </row>
        <row r="183">
          <cell r="A183" t="str">
            <v>Robert Mager - CM</v>
          </cell>
          <cell r="B183">
            <v>4</v>
          </cell>
          <cell r="C183">
            <v>18</v>
          </cell>
        </row>
        <row r="184">
          <cell r="A184" t="str">
            <v>Robert Solomon - BM</v>
          </cell>
          <cell r="B184">
            <v>9</v>
          </cell>
          <cell r="C184">
            <v>110</v>
          </cell>
        </row>
        <row r="185">
          <cell r="A185" t="str">
            <v>Robert Strom - BM</v>
          </cell>
          <cell r="B185">
            <v>8</v>
          </cell>
          <cell r="C185">
            <v>58</v>
          </cell>
        </row>
        <row r="186">
          <cell r="A186" t="str">
            <v>Robert Strom - DM</v>
          </cell>
          <cell r="B186">
            <v>4</v>
          </cell>
          <cell r="C186">
            <v>32.5</v>
          </cell>
        </row>
        <row r="187">
          <cell r="A187" t="str">
            <v>Robert Thoman - GTS3</v>
          </cell>
          <cell r="B187">
            <v>6</v>
          </cell>
          <cell r="C187">
            <v>80</v>
          </cell>
        </row>
        <row r="188">
          <cell r="A188" t="str">
            <v>Robert Watson III - Spec E46</v>
          </cell>
          <cell r="B188">
            <v>4</v>
          </cell>
          <cell r="C188">
            <v>33</v>
          </cell>
        </row>
        <row r="189">
          <cell r="A189" t="str">
            <v>Ron Bibb - IP</v>
          </cell>
          <cell r="B189">
            <v>8</v>
          </cell>
          <cell r="C189">
            <v>89</v>
          </cell>
        </row>
        <row r="190">
          <cell r="A190" t="str">
            <v>Ronald Boustedt - GTS3</v>
          </cell>
          <cell r="B190">
            <v>3</v>
          </cell>
          <cell r="C190">
            <v>30.5</v>
          </cell>
        </row>
        <row r="191">
          <cell r="A191" t="str">
            <v>Ross Karlin - EM</v>
          </cell>
          <cell r="B191">
            <v>9</v>
          </cell>
          <cell r="C191">
            <v>95</v>
          </cell>
        </row>
        <row r="192">
          <cell r="A192" t="str">
            <v>Roy Hopkins - EM</v>
          </cell>
          <cell r="B192">
            <v>2</v>
          </cell>
          <cell r="C192">
            <v>27</v>
          </cell>
        </row>
        <row r="193">
          <cell r="A193" t="str">
            <v>Ruhl Heffner - IS</v>
          </cell>
          <cell r="B193">
            <v>5</v>
          </cell>
          <cell r="C193">
            <v>25</v>
          </cell>
        </row>
        <row r="194">
          <cell r="A194" t="str">
            <v>Ryan White - HS</v>
          </cell>
          <cell r="B194">
            <v>6</v>
          </cell>
          <cell r="C194">
            <v>85</v>
          </cell>
        </row>
        <row r="195">
          <cell r="A195" t="str">
            <v>Samuel Siemon - Spec E46</v>
          </cell>
          <cell r="B195">
            <v>4</v>
          </cell>
          <cell r="C195">
            <v>49.5</v>
          </cell>
        </row>
        <row r="196">
          <cell r="A196" t="str">
            <v>Sanjeev Dugal - GTS3</v>
          </cell>
          <cell r="B196">
            <v>2</v>
          </cell>
          <cell r="C196">
            <v>14.5</v>
          </cell>
        </row>
        <row r="197">
          <cell r="A197" t="str">
            <v>Scott Ontjes - ITR</v>
          </cell>
          <cell r="B197">
            <v>11</v>
          </cell>
          <cell r="C197">
            <v>145</v>
          </cell>
        </row>
        <row r="198">
          <cell r="A198" t="str">
            <v>Scott Reiman - IP</v>
          </cell>
          <cell r="B198">
            <v>9</v>
          </cell>
          <cell r="C198">
            <v>129</v>
          </cell>
        </row>
        <row r="199">
          <cell r="A199" t="str">
            <v>Scott Smith - CM</v>
          </cell>
          <cell r="B199">
            <v>6</v>
          </cell>
          <cell r="C199">
            <v>80</v>
          </cell>
        </row>
        <row r="200">
          <cell r="A200" t="str">
            <v>Sean Brown - IS</v>
          </cell>
          <cell r="B200">
            <v>9</v>
          </cell>
          <cell r="C200">
            <v>109.5</v>
          </cell>
        </row>
        <row r="201">
          <cell r="A201" t="str">
            <v>Sean McKay - IP</v>
          </cell>
          <cell r="B201">
            <v>2</v>
          </cell>
          <cell r="C201">
            <v>7</v>
          </cell>
        </row>
        <row r="202">
          <cell r="A202" t="str">
            <v>Sean Mount - IP</v>
          </cell>
          <cell r="B202">
            <v>9</v>
          </cell>
          <cell r="C202">
            <v>94</v>
          </cell>
        </row>
        <row r="203">
          <cell r="A203" t="str">
            <v>Sean Walters - IS</v>
          </cell>
          <cell r="B203">
            <v>6</v>
          </cell>
          <cell r="C203">
            <v>25</v>
          </cell>
        </row>
        <row r="204">
          <cell r="A204" t="str">
            <v>Shaun McKenzie - CM</v>
          </cell>
          <cell r="B204">
            <v>18</v>
          </cell>
          <cell r="C204">
            <v>125</v>
          </cell>
        </row>
        <row r="205">
          <cell r="A205" t="str">
            <v>Spencer Wharton - JS</v>
          </cell>
          <cell r="B205">
            <v>14</v>
          </cell>
          <cell r="C205">
            <v>125</v>
          </cell>
        </row>
        <row r="206">
          <cell r="A206" t="str">
            <v>Sripathi Haputantri - GTS3</v>
          </cell>
          <cell r="B206">
            <v>1</v>
          </cell>
          <cell r="C206">
            <v>6</v>
          </cell>
        </row>
        <row r="207">
          <cell r="A207" t="str">
            <v>Sripathi Haputantri - Spec E46</v>
          </cell>
          <cell r="B207">
            <v>1</v>
          </cell>
          <cell r="C207">
            <v>12</v>
          </cell>
        </row>
        <row r="208">
          <cell r="A208" t="str">
            <v>Stephen Earley - M3T</v>
          </cell>
          <cell r="B208">
            <v>6</v>
          </cell>
          <cell r="C208">
            <v>71.5</v>
          </cell>
        </row>
        <row r="209">
          <cell r="A209" t="str">
            <v>Stephen Gailits - CM</v>
          </cell>
          <cell r="B209">
            <v>4</v>
          </cell>
          <cell r="C209">
            <v>34</v>
          </cell>
        </row>
        <row r="210">
          <cell r="A210" t="str">
            <v>Steve Liadis - HP</v>
          </cell>
          <cell r="B210">
            <v>14</v>
          </cell>
          <cell r="C210">
            <v>154</v>
          </cell>
        </row>
        <row r="211">
          <cell r="A211" t="str">
            <v>Steve Liadis - HS</v>
          </cell>
          <cell r="B211">
            <v>12</v>
          </cell>
          <cell r="C211">
            <v>135</v>
          </cell>
        </row>
        <row r="212">
          <cell r="A212" t="str">
            <v>Steve Mertz - HS</v>
          </cell>
          <cell r="B212">
            <v>2</v>
          </cell>
          <cell r="C212">
            <v>0</v>
          </cell>
        </row>
        <row r="213">
          <cell r="A213" t="str">
            <v>Steven Fiore - IP</v>
          </cell>
          <cell r="B213">
            <v>3</v>
          </cell>
          <cell r="C213">
            <v>35.5</v>
          </cell>
        </row>
        <row r="214">
          <cell r="A214" t="str">
            <v>Steven Fitzgerald - SM</v>
          </cell>
          <cell r="B214">
            <v>3</v>
          </cell>
          <cell r="C214">
            <v>45</v>
          </cell>
        </row>
        <row r="215">
          <cell r="A215" t="str">
            <v>Ted Ambrose - GTS3</v>
          </cell>
          <cell r="B215">
            <v>3</v>
          </cell>
          <cell r="C215">
            <v>14</v>
          </cell>
        </row>
        <row r="216">
          <cell r="A216" t="str">
            <v>Thomas Tice - Spec E36</v>
          </cell>
          <cell r="B216">
            <v>3</v>
          </cell>
          <cell r="C216">
            <v>29.5</v>
          </cell>
        </row>
        <row r="217">
          <cell r="A217" t="str">
            <v>Tim Ashbridge - IP</v>
          </cell>
          <cell r="B217">
            <v>1</v>
          </cell>
          <cell r="C217">
            <v>0</v>
          </cell>
        </row>
        <row r="218">
          <cell r="A218" t="str">
            <v>Tim Brecht - BM</v>
          </cell>
          <cell r="B218">
            <v>5</v>
          </cell>
          <cell r="C218">
            <v>34.5</v>
          </cell>
        </row>
        <row r="219">
          <cell r="A219" t="str">
            <v>Tim Vander Wood - Spec E36</v>
          </cell>
          <cell r="B219">
            <v>1</v>
          </cell>
          <cell r="C219">
            <v>10</v>
          </cell>
        </row>
        <row r="220">
          <cell r="A220" t="str">
            <v>Todd Brown - CM</v>
          </cell>
          <cell r="B220">
            <v>18</v>
          </cell>
          <cell r="C220">
            <v>192</v>
          </cell>
        </row>
        <row r="221">
          <cell r="A221" t="str">
            <v>Todd Newcomer - DM</v>
          </cell>
          <cell r="B221">
            <v>3</v>
          </cell>
          <cell r="C221">
            <v>14.5</v>
          </cell>
        </row>
        <row r="222">
          <cell r="A222" t="str">
            <v>Tom Bell - JP</v>
          </cell>
          <cell r="B222">
            <v>10</v>
          </cell>
          <cell r="C222">
            <v>130</v>
          </cell>
        </row>
        <row r="223">
          <cell r="A223" t="str">
            <v>Tom Melton - IP</v>
          </cell>
          <cell r="B223">
            <v>11</v>
          </cell>
          <cell r="C223">
            <v>54</v>
          </cell>
        </row>
        <row r="224">
          <cell r="A224" t="str">
            <v>Tom Tice - Spec E36</v>
          </cell>
          <cell r="B224">
            <v>3</v>
          </cell>
          <cell r="C224">
            <v>24.5</v>
          </cell>
        </row>
        <row r="225">
          <cell r="A225" t="str">
            <v>Tom Wansor - CM</v>
          </cell>
          <cell r="B225">
            <v>4</v>
          </cell>
          <cell r="C225">
            <v>17</v>
          </cell>
        </row>
        <row r="226">
          <cell r="A226" t="str">
            <v>Topher Everett - IP</v>
          </cell>
          <cell r="B226">
            <v>2</v>
          </cell>
          <cell r="C226">
            <v>33</v>
          </cell>
        </row>
        <row r="227">
          <cell r="A227" t="str">
            <v>Tyler Pappas - JP</v>
          </cell>
          <cell r="B227">
            <v>9</v>
          </cell>
          <cell r="C227">
            <v>111</v>
          </cell>
        </row>
        <row r="228">
          <cell r="A228" t="str">
            <v>Tyler Stone - CM</v>
          </cell>
          <cell r="B228">
            <v>3</v>
          </cell>
          <cell r="C228">
            <v>37</v>
          </cell>
        </row>
        <row r="229">
          <cell r="A229" t="str">
            <v>Vasil Vykhopen - GTS3</v>
          </cell>
          <cell r="B229">
            <v>8</v>
          </cell>
          <cell r="C229">
            <v>90.5</v>
          </cell>
        </row>
        <row r="230">
          <cell r="A230" t="str">
            <v>Vernon Anderson - IP</v>
          </cell>
          <cell r="B230">
            <v>5</v>
          </cell>
          <cell r="C230">
            <v>53.5</v>
          </cell>
        </row>
        <row r="231">
          <cell r="A231" t="str">
            <v>Vernon McClure - CM</v>
          </cell>
          <cell r="B231">
            <v>4</v>
          </cell>
          <cell r="C231">
            <v>33.5</v>
          </cell>
        </row>
        <row r="232">
          <cell r="A232" t="str">
            <v>Vic Pizzino - CM</v>
          </cell>
          <cell r="B232">
            <v>12</v>
          </cell>
          <cell r="C232">
            <v>144</v>
          </cell>
        </row>
        <row r="233">
          <cell r="A233" t="str">
            <v>Vinh Chau - GTS2</v>
          </cell>
          <cell r="B233">
            <v>6</v>
          </cell>
          <cell r="C233">
            <v>70</v>
          </cell>
        </row>
        <row r="234">
          <cell r="A234" t="str">
            <v>Wade Wilson - DM</v>
          </cell>
          <cell r="B234">
            <v>15</v>
          </cell>
          <cell r="C234">
            <v>178</v>
          </cell>
        </row>
        <row r="235">
          <cell r="A235" t="str">
            <v>Wayne Dobson - IS</v>
          </cell>
          <cell r="B235">
            <v>13</v>
          </cell>
          <cell r="C235">
            <v>84.5</v>
          </cell>
        </row>
        <row r="236">
          <cell r="A236" t="str">
            <v>Werner Stark - GTS3</v>
          </cell>
          <cell r="B236">
            <v>2</v>
          </cell>
          <cell r="C236">
            <v>10.5</v>
          </cell>
        </row>
        <row r="237">
          <cell r="A237" t="str">
            <v>William Koneval - BM</v>
          </cell>
          <cell r="B237">
            <v>2</v>
          </cell>
          <cell r="C237">
            <v>11</v>
          </cell>
        </row>
        <row r="238">
          <cell r="A238" t="str">
            <v>William L Mellott - IS</v>
          </cell>
          <cell r="B238">
            <v>4</v>
          </cell>
          <cell r="C238">
            <v>23</v>
          </cell>
        </row>
        <row r="239">
          <cell r="A239" t="str">
            <v>William Schachat - IP</v>
          </cell>
          <cell r="B239">
            <v>12</v>
          </cell>
          <cell r="C239">
            <v>35</v>
          </cell>
        </row>
        <row r="240">
          <cell r="A240" t="str">
            <v>Wyatt Foster - GTS2</v>
          </cell>
          <cell r="B240">
            <v>2</v>
          </cell>
          <cell r="C240">
            <v>25</v>
          </cell>
        </row>
        <row r="241">
          <cell r="A241" t="str">
            <v>(blank)</v>
          </cell>
          <cell r="B241">
            <v>0</v>
          </cell>
          <cell r="C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6"/>
  <sheetViews>
    <sheetView tabSelected="1" workbookViewId="0"/>
  </sheetViews>
  <sheetFormatPr defaultColWidth="11" defaultRowHeight="15.75" x14ac:dyDescent="0.25"/>
  <cols>
    <col min="1" max="1" width="40.625" style="1" bestFit="1" customWidth="1"/>
    <col min="2" max="2" width="24.125" style="1" bestFit="1" customWidth="1"/>
    <col min="3" max="3" width="8.5" bestFit="1" customWidth="1"/>
    <col min="4" max="4" width="18.625" style="8" bestFit="1" customWidth="1"/>
    <col min="5" max="5" width="33.75" style="8" bestFit="1" customWidth="1"/>
    <col min="6" max="6" width="18.125" style="8" bestFit="1" customWidth="1"/>
    <col min="7" max="7" width="26.25" style="8" bestFit="1" customWidth="1"/>
    <col min="8" max="8" width="13.125" bestFit="1" customWidth="1"/>
  </cols>
  <sheetData>
    <row r="1" spans="1:7" ht="21" x14ac:dyDescent="0.35">
      <c r="A1" s="4" t="s">
        <v>7</v>
      </c>
      <c r="B1" s="5"/>
      <c r="C1" s="6"/>
      <c r="D1" s="7"/>
      <c r="E1" s="7"/>
      <c r="F1" s="7"/>
      <c r="G1" s="7"/>
    </row>
    <row r="2" spans="1:7" x14ac:dyDescent="0.25">
      <c r="A2" s="5" t="s">
        <v>8</v>
      </c>
      <c r="B2" s="5"/>
      <c r="C2" s="6"/>
      <c r="D2" s="7"/>
      <c r="E2" s="7"/>
      <c r="F2" s="7"/>
      <c r="G2" s="7"/>
    </row>
    <row r="3" spans="1:7" x14ac:dyDescent="0.25">
      <c r="A3" s="5"/>
      <c r="B3" s="5"/>
      <c r="C3" s="6"/>
      <c r="D3" s="7"/>
      <c r="E3" s="7"/>
      <c r="F3" s="7"/>
      <c r="G3" s="7"/>
    </row>
    <row r="4" spans="1:7" x14ac:dyDescent="0.25">
      <c r="A4" s="5" t="s">
        <v>0</v>
      </c>
      <c r="B4" s="5" t="s">
        <v>1</v>
      </c>
      <c r="C4" s="6" t="s">
        <v>2</v>
      </c>
      <c r="D4" s="7" t="s">
        <v>3</v>
      </c>
      <c r="E4" s="7" t="s">
        <v>4</v>
      </c>
      <c r="F4" s="7" t="s">
        <v>5</v>
      </c>
      <c r="G4" s="7" t="s">
        <v>6</v>
      </c>
    </row>
    <row r="5" spans="1:7" x14ac:dyDescent="0.25">
      <c r="A5" s="2" t="str">
        <f>[1]National_Participation_Pivot!A32</f>
        <v>Brett Strom - Audi</v>
      </c>
      <c r="B5" s="3" t="str">
        <f>IF(ISERR(LEFT(A5,FIND(" - ",A5))),"NA",LEFT(A5,FIND(" - ",A5)))</f>
        <v xml:space="preserve">Brett Strom </v>
      </c>
      <c r="C5" t="str">
        <f>IF(ISERR(RIGHT(A5,LEN(A5)-FIND(" - ",A5)-2)),"NA",RIGHT(A5,LEN(A5)-FIND(" - ",A5)-2))</f>
        <v>Audi</v>
      </c>
      <c r="D5" s="8">
        <f>IF(ISNA(VLOOKUP(A5,[1]National_Points_Pivot!$A$5:$C$400,2,FALSE)),0,VLOOKUP(A5,[1]National_Points_Pivot!$A$5:$C$400,2,FALSE))</f>
        <v>3</v>
      </c>
      <c r="E5" s="8">
        <f>IF(ISNA(VLOOKUP(A5,[1]National_Points_Pivot!$A$5:$C$400,3,FALSE)),0,VLOOKUP(A5,[1]National_Points_Pivot!$A$5:$C$400,3,FALSE))</f>
        <v>36</v>
      </c>
      <c r="F5" s="8">
        <f>IF(ISNA(MIN(VLOOKUP(A5,[1]National_Participation_Pivot!$A$4:$B$400,2,FALSE),5)*5),0,MIN(VLOOKUP(A5,[1]National_Participation_Pivot!$A$4:$B$400,2,FALSE),5)*5)</f>
        <v>5</v>
      </c>
      <c r="G5" s="8">
        <f>SUM(E5:F5)</f>
        <v>41</v>
      </c>
    </row>
    <row r="6" spans="1:7" x14ac:dyDescent="0.25">
      <c r="A6" s="2" t="str">
        <f>[1]National_Participation_Pivot!A63</f>
        <v>David DePillo - Audi</v>
      </c>
      <c r="B6" s="3" t="str">
        <f>IF(ISERR(LEFT(A6,FIND(" - ",A6))),"NA",LEFT(A6,FIND(" - ",A6)))</f>
        <v xml:space="preserve">David DePillo </v>
      </c>
      <c r="C6" t="str">
        <f>IF(ISERR(RIGHT(A6,LEN(A6)-FIND(" - ",A6)-2)),"NA",RIGHT(A6,LEN(A6)-FIND(" - ",A6)-2))</f>
        <v>Audi</v>
      </c>
      <c r="D6" s="8">
        <f>IF(ISNA(VLOOKUP(A6,[1]National_Points_Pivot!$A$5:$C$400,2,FALSE)),0,VLOOKUP(A6,[1]National_Points_Pivot!$A$5:$C$400,2,FALSE))</f>
        <v>2</v>
      </c>
      <c r="E6" s="8">
        <f>IF(ISNA(VLOOKUP(A6,[1]National_Points_Pivot!$A$5:$C$400,3,FALSE)),0,VLOOKUP(A6,[1]National_Points_Pivot!$A$5:$C$400,3,FALSE))</f>
        <v>20.5</v>
      </c>
      <c r="F6" s="8">
        <f>IF(ISNA(MIN(VLOOKUP(A6,[1]National_Participation_Pivot!$A$4:$B$400,2,FALSE),5)*5),0,MIN(VLOOKUP(A6,[1]National_Participation_Pivot!$A$4:$B$400,2,FALSE),5)*5)</f>
        <v>5</v>
      </c>
      <c r="G6" s="8">
        <f>SUM(E6:F6)</f>
        <v>25.5</v>
      </c>
    </row>
    <row r="7" spans="1:7" x14ac:dyDescent="0.25">
      <c r="A7" s="2"/>
      <c r="B7" s="3"/>
    </row>
    <row r="8" spans="1:7" x14ac:dyDescent="0.25">
      <c r="A8" s="2" t="str">
        <f>[1]National_Participation_Pivot!A170</f>
        <v>Ralph Warren - BM</v>
      </c>
      <c r="B8" s="3" t="str">
        <f>IF(ISERR(LEFT(A8,FIND(" - ",A8))),"NA",LEFT(A8,FIND(" - ",A8)))</f>
        <v xml:space="preserve">Ralph Warren </v>
      </c>
      <c r="C8" t="str">
        <f>IF(ISERR(RIGHT(A8,LEN(A8)-FIND(" - ",A8)-2)),"NA",RIGHT(A8,LEN(A8)-FIND(" - ",A8)-2))</f>
        <v>BM</v>
      </c>
      <c r="D8" s="8">
        <f>IF(ISNA(VLOOKUP(A8,[1]National_Points_Pivot!$A$5:$C$400,2,FALSE)),0,VLOOKUP(A8,[1]National_Points_Pivot!$A$5:$C$400,2,FALSE))</f>
        <v>14</v>
      </c>
      <c r="E8" s="8">
        <f>IF(ISNA(VLOOKUP(A8,[1]National_Points_Pivot!$A$5:$C$400,3,FALSE)),0,VLOOKUP(A8,[1]National_Points_Pivot!$A$5:$C$400,3,FALSE))</f>
        <v>152.5</v>
      </c>
      <c r="F8" s="8">
        <f>IF(ISNA(MIN(VLOOKUP(A8,[1]National_Participation_Pivot!$A$4:$B$400,2,FALSE),5)*5),0,MIN(VLOOKUP(A8,[1]National_Participation_Pivot!$A$4:$B$400,2,FALSE),5)*5)</f>
        <v>20</v>
      </c>
      <c r="G8" s="8">
        <f>SUM(E8:F8)</f>
        <v>172.5</v>
      </c>
    </row>
    <row r="9" spans="1:7" x14ac:dyDescent="0.25">
      <c r="A9" s="2" t="str">
        <f>[1]National_Participation_Pivot!A183</f>
        <v>Robert Solomon - BM</v>
      </c>
      <c r="B9" s="3" t="str">
        <f>IF(ISERR(LEFT(A9,FIND(" - ",A9))),"NA",LEFT(A9,FIND(" - ",A9)))</f>
        <v xml:space="preserve">Robert Solomon </v>
      </c>
      <c r="C9" t="str">
        <f>IF(ISERR(RIGHT(A9,LEN(A9)-FIND(" - ",A9)-2)),"NA",RIGHT(A9,LEN(A9)-FIND(" - ",A9)-2))</f>
        <v>BM</v>
      </c>
      <c r="D9" s="8">
        <f>IF(ISNA(VLOOKUP(A9,[1]National_Points_Pivot!$A$5:$C$400,2,FALSE)),0,VLOOKUP(A9,[1]National_Points_Pivot!$A$5:$C$400,2,FALSE))</f>
        <v>9</v>
      </c>
      <c r="E9" s="8">
        <f>IF(ISNA(VLOOKUP(A9,[1]National_Points_Pivot!$A$5:$C$400,3,FALSE)),0,VLOOKUP(A9,[1]National_Points_Pivot!$A$5:$C$400,3,FALSE))</f>
        <v>110</v>
      </c>
      <c r="F9" s="8">
        <f>IF(ISNA(MIN(VLOOKUP(A9,[1]National_Participation_Pivot!$A$4:$B$400,2,FALSE),5)*5),0,MIN(VLOOKUP(A9,[1]National_Participation_Pivot!$A$4:$B$400,2,FALSE),5)*5)</f>
        <v>15</v>
      </c>
      <c r="G9" s="8">
        <f>SUM(E9:F9)</f>
        <v>125</v>
      </c>
    </row>
    <row r="10" spans="1:7" x14ac:dyDescent="0.25">
      <c r="A10" s="2" t="str">
        <f>[1]National_Participation_Pivot!A62</f>
        <v>David Daniel - BM</v>
      </c>
      <c r="B10" s="3" t="str">
        <f>IF(ISERR(LEFT(A10,FIND(" - ",A10))),"NA",LEFT(A10,FIND(" - ",A10)))</f>
        <v xml:space="preserve">David Daniel </v>
      </c>
      <c r="C10" t="str">
        <f>IF(ISERR(RIGHT(A10,LEN(A10)-FIND(" - ",A10)-2)),"NA",RIGHT(A10,LEN(A10)-FIND(" - ",A10)-2))</f>
        <v>BM</v>
      </c>
      <c r="D10" s="8">
        <f>IF(ISNA(VLOOKUP(A10,[1]National_Points_Pivot!$A$5:$C$400,2,FALSE)),0,VLOOKUP(A10,[1]National_Points_Pivot!$A$5:$C$400,2,FALSE))</f>
        <v>7</v>
      </c>
      <c r="E10" s="8">
        <f>IF(ISNA(VLOOKUP(A10,[1]National_Points_Pivot!$A$5:$C$400,3,FALSE)),0,VLOOKUP(A10,[1]National_Points_Pivot!$A$5:$C$400,3,FALSE))</f>
        <v>90</v>
      </c>
      <c r="F10" s="8">
        <f>IF(ISNA(MIN(VLOOKUP(A10,[1]National_Participation_Pivot!$A$4:$B$400,2,FALSE),5)*5),0,MIN(VLOOKUP(A10,[1]National_Participation_Pivot!$A$4:$B$400,2,FALSE),5)*5)</f>
        <v>15</v>
      </c>
      <c r="G10" s="8">
        <f>SUM(E10:F10)</f>
        <v>105</v>
      </c>
    </row>
    <row r="11" spans="1:7" x14ac:dyDescent="0.25">
      <c r="A11" s="2" t="str">
        <f>[1]National_Participation_Pivot!A91</f>
        <v>Gil Caravantes - BM</v>
      </c>
      <c r="B11" s="3" t="str">
        <f>IF(ISERR(LEFT(A11,FIND(" - ",A11))),"NA",LEFT(A11,FIND(" - ",A11)))</f>
        <v xml:space="preserve">Gil Caravantes </v>
      </c>
      <c r="C11" t="str">
        <f>IF(ISERR(RIGHT(A11,LEN(A11)-FIND(" - ",A11)-2)),"NA",RIGHT(A11,LEN(A11)-FIND(" - ",A11)-2))</f>
        <v>BM</v>
      </c>
      <c r="D11" s="8">
        <f>IF(ISNA(VLOOKUP(A11,[1]National_Points_Pivot!$A$5:$C$400,2,FALSE)),0,VLOOKUP(A11,[1]National_Points_Pivot!$A$5:$C$400,2,FALSE))</f>
        <v>7</v>
      </c>
      <c r="E11" s="8">
        <f>IF(ISNA(VLOOKUP(A11,[1]National_Points_Pivot!$A$5:$C$400,3,FALSE)),0,VLOOKUP(A11,[1]National_Points_Pivot!$A$5:$C$400,3,FALSE))</f>
        <v>84</v>
      </c>
      <c r="F11" s="8">
        <f>IF(ISNA(MIN(VLOOKUP(A11,[1]National_Participation_Pivot!$A$4:$B$400,2,FALSE),5)*5),0,MIN(VLOOKUP(A11,[1]National_Participation_Pivot!$A$4:$B$400,2,FALSE),5)*5)</f>
        <v>15</v>
      </c>
      <c r="G11" s="8">
        <f>SUM(E11:F11)</f>
        <v>99</v>
      </c>
    </row>
    <row r="12" spans="1:7" x14ac:dyDescent="0.25">
      <c r="A12" s="2" t="str">
        <f>[1]National_Participation_Pivot!A184</f>
        <v>Robert Strom - BM</v>
      </c>
      <c r="B12" s="3" t="str">
        <f>IF(ISERR(LEFT(A12,FIND(" - ",A12))),"NA",LEFT(A12,FIND(" - ",A12)))</f>
        <v xml:space="preserve">Robert Strom </v>
      </c>
      <c r="C12" t="str">
        <f>IF(ISERR(RIGHT(A12,LEN(A12)-FIND(" - ",A12)-2)),"NA",RIGHT(A12,LEN(A12)-FIND(" - ",A12)-2))</f>
        <v>BM</v>
      </c>
      <c r="D12" s="8">
        <f>IF(ISNA(VLOOKUP(A12,[1]National_Points_Pivot!$A$5:$C$400,2,FALSE)),0,VLOOKUP(A12,[1]National_Points_Pivot!$A$5:$C$400,2,FALSE))</f>
        <v>8</v>
      </c>
      <c r="E12" s="8">
        <f>IF(ISNA(VLOOKUP(A12,[1]National_Points_Pivot!$A$5:$C$400,3,FALSE)),0,VLOOKUP(A12,[1]National_Points_Pivot!$A$5:$C$400,3,FALSE))</f>
        <v>58</v>
      </c>
      <c r="F12" s="8">
        <f>IF(ISNA(MIN(VLOOKUP(A12,[1]National_Participation_Pivot!$A$4:$B$400,2,FALSE),5)*5),0,MIN(VLOOKUP(A12,[1]National_Participation_Pivot!$A$4:$B$400,2,FALSE),5)*5)</f>
        <v>15</v>
      </c>
      <c r="G12" s="8">
        <f>SUM(E12:F12)</f>
        <v>73</v>
      </c>
    </row>
    <row r="13" spans="1:7" x14ac:dyDescent="0.25">
      <c r="A13" s="2" t="str">
        <f>[1]National_Participation_Pivot!A10</f>
        <v>Alex Perry - BM</v>
      </c>
      <c r="B13" s="3" t="str">
        <f>IF(ISERR(LEFT(A13,FIND(" - ",A13))),"NA",LEFT(A13,FIND(" - ",A13)))</f>
        <v xml:space="preserve">Alex Perry </v>
      </c>
      <c r="C13" t="str">
        <f>IF(ISERR(RIGHT(A13,LEN(A13)-FIND(" - ",A13)-2)),"NA",RIGHT(A13,LEN(A13)-FIND(" - ",A13)-2))</f>
        <v>BM</v>
      </c>
      <c r="D13" s="8">
        <f>IF(ISNA(VLOOKUP(A13,[1]National_Points_Pivot!$A$5:$C$400,2,FALSE)),0,VLOOKUP(A13,[1]National_Points_Pivot!$A$5:$C$400,2,FALSE))</f>
        <v>4</v>
      </c>
      <c r="E13" s="8">
        <f>IF(ISNA(VLOOKUP(A13,[1]National_Points_Pivot!$A$5:$C$400,3,FALSE)),0,VLOOKUP(A13,[1]National_Points_Pivot!$A$5:$C$400,3,FALSE))</f>
        <v>45.5</v>
      </c>
      <c r="F13" s="8">
        <f>IF(ISNA(MIN(VLOOKUP(A13,[1]National_Participation_Pivot!$A$4:$B$400,2,FALSE),5)*5),0,MIN(VLOOKUP(A13,[1]National_Participation_Pivot!$A$4:$B$400,2,FALSE),5)*5)</f>
        <v>5</v>
      </c>
      <c r="G13" s="8">
        <f>SUM(E13:F13)</f>
        <v>50.5</v>
      </c>
    </row>
    <row r="14" spans="1:7" x14ac:dyDescent="0.25">
      <c r="A14" s="2" t="str">
        <f>[1]National_Participation_Pivot!A217</f>
        <v>Tim Brecht - BM</v>
      </c>
      <c r="B14" s="3" t="str">
        <f>IF(ISERR(LEFT(A14,FIND(" - ",A14))),"NA",LEFT(A14,FIND(" - ",A14)))</f>
        <v xml:space="preserve">Tim Brecht </v>
      </c>
      <c r="C14" t="str">
        <f>IF(ISERR(RIGHT(A14,LEN(A14)-FIND(" - ",A14)-2)),"NA",RIGHT(A14,LEN(A14)-FIND(" - ",A14)-2))</f>
        <v>BM</v>
      </c>
      <c r="D14" s="8">
        <f>IF(ISNA(VLOOKUP(A14,[1]National_Points_Pivot!$A$5:$C$400,2,FALSE)),0,VLOOKUP(A14,[1]National_Points_Pivot!$A$5:$C$400,2,FALSE))</f>
        <v>5</v>
      </c>
      <c r="E14" s="8">
        <f>IF(ISNA(VLOOKUP(A14,[1]National_Points_Pivot!$A$5:$C$400,3,FALSE)),0,VLOOKUP(A14,[1]National_Points_Pivot!$A$5:$C$400,3,FALSE))</f>
        <v>34.5</v>
      </c>
      <c r="F14" s="8">
        <f>IF(ISNA(MIN(VLOOKUP(A14,[1]National_Participation_Pivot!$A$4:$B$400,2,FALSE),5)*5),0,MIN(VLOOKUP(A14,[1]National_Participation_Pivot!$A$4:$B$400,2,FALSE),5)*5)</f>
        <v>10</v>
      </c>
      <c r="G14" s="8">
        <f>SUM(E14:F14)</f>
        <v>44.5</v>
      </c>
    </row>
    <row r="15" spans="1:7" x14ac:dyDescent="0.25">
      <c r="A15" s="2" t="str">
        <f>[1]National_Participation_Pivot!A33</f>
        <v>Brett Strom - BM</v>
      </c>
      <c r="B15" s="3" t="str">
        <f>IF(ISERR(LEFT(A15,FIND(" - ",A15))),"NA",LEFT(A15,FIND(" - ",A15)))</f>
        <v xml:space="preserve">Brett Strom </v>
      </c>
      <c r="C15" t="str">
        <f>IF(ISERR(RIGHT(A15,LEN(A15)-FIND(" - ",A15)-2)),"NA",RIGHT(A15,LEN(A15)-FIND(" - ",A15)-2))</f>
        <v>BM</v>
      </c>
      <c r="D15" s="8">
        <f>IF(ISNA(VLOOKUP(A15,[1]National_Points_Pivot!$A$5:$C$400,2,FALSE)),0,VLOOKUP(A15,[1]National_Points_Pivot!$A$5:$C$400,2,FALSE))</f>
        <v>2</v>
      </c>
      <c r="E15" s="8">
        <f>IF(ISNA(VLOOKUP(A15,[1]National_Points_Pivot!$A$5:$C$400,3,FALSE)),0,VLOOKUP(A15,[1]National_Points_Pivot!$A$5:$C$400,3,FALSE))</f>
        <v>22.5</v>
      </c>
      <c r="F15" s="8">
        <f>IF(ISNA(MIN(VLOOKUP(A15,[1]National_Participation_Pivot!$A$4:$B$400,2,FALSE),5)*5),0,MIN(VLOOKUP(A15,[1]National_Participation_Pivot!$A$4:$B$400,2,FALSE),5)*5)</f>
        <v>5</v>
      </c>
      <c r="G15" s="8">
        <f>SUM(E15:F15)</f>
        <v>27.5</v>
      </c>
    </row>
    <row r="16" spans="1:7" x14ac:dyDescent="0.25">
      <c r="A16" s="2" t="str">
        <f>[1]National_Participation_Pivot!A236</f>
        <v>William Koneval - BM</v>
      </c>
      <c r="B16" s="3" t="str">
        <f>IF(ISERR(LEFT(A16,FIND(" - ",A16))),"NA",LEFT(A16,FIND(" - ",A16)))</f>
        <v xml:space="preserve">William Koneval </v>
      </c>
      <c r="C16" t="str">
        <f>IF(ISERR(RIGHT(A16,LEN(A16)-FIND(" - ",A16)-2)),"NA",RIGHT(A16,LEN(A16)-FIND(" - ",A16)-2))</f>
        <v>BM</v>
      </c>
      <c r="D16" s="8">
        <f>IF(ISNA(VLOOKUP(A16,[1]National_Points_Pivot!$A$5:$C$400,2,FALSE)),0,VLOOKUP(A16,[1]National_Points_Pivot!$A$5:$C$400,2,FALSE))</f>
        <v>2</v>
      </c>
      <c r="E16" s="8">
        <f>IF(ISNA(VLOOKUP(A16,[1]National_Points_Pivot!$A$5:$C$400,3,FALSE)),0,VLOOKUP(A16,[1]National_Points_Pivot!$A$5:$C$400,3,FALSE))</f>
        <v>11</v>
      </c>
      <c r="F16" s="8">
        <f>IF(ISNA(MIN(VLOOKUP(A16,[1]National_Participation_Pivot!$A$4:$B$400,2,FALSE),5)*5),0,MIN(VLOOKUP(A16,[1]National_Participation_Pivot!$A$4:$B$400,2,FALSE),5)*5)</f>
        <v>5</v>
      </c>
      <c r="G16" s="8">
        <f>SUM(E16:F16)</f>
        <v>16</v>
      </c>
    </row>
    <row r="17" spans="1:7" x14ac:dyDescent="0.25">
      <c r="A17" s="2" t="str">
        <f>[1]National_Participation_Pivot!A97</f>
        <v>Henry Schmitt - BM</v>
      </c>
      <c r="B17" s="3" t="str">
        <f>IF(ISERR(LEFT(A17,FIND(" - ",A17))),"NA",LEFT(A17,FIND(" - ",A17)))</f>
        <v xml:space="preserve">Henry Schmitt </v>
      </c>
      <c r="C17" t="str">
        <f>IF(ISERR(RIGHT(A17,LEN(A17)-FIND(" - ",A17)-2)),"NA",RIGHT(A17,LEN(A17)-FIND(" - ",A17)-2))</f>
        <v>BM</v>
      </c>
      <c r="D17" s="8">
        <f>IF(ISNA(VLOOKUP(A17,[1]National_Points_Pivot!$A$5:$C$400,2,FALSE)),0,VLOOKUP(A17,[1]National_Points_Pivot!$A$5:$C$400,2,FALSE))</f>
        <v>1</v>
      </c>
      <c r="E17" s="8">
        <f>IF(ISNA(VLOOKUP(A17,[1]National_Points_Pivot!$A$5:$C$400,3,FALSE)),0,VLOOKUP(A17,[1]National_Points_Pivot!$A$5:$C$400,3,FALSE))</f>
        <v>8</v>
      </c>
      <c r="F17" s="8">
        <f>IF(ISNA(MIN(VLOOKUP(A17,[1]National_Participation_Pivot!$A$4:$B$400,2,FALSE),5)*5),0,MIN(VLOOKUP(A17,[1]National_Participation_Pivot!$A$4:$B$400,2,FALSE),5)*5)</f>
        <v>5</v>
      </c>
      <c r="G17" s="8">
        <f>SUM(E17:F17)</f>
        <v>13</v>
      </c>
    </row>
    <row r="18" spans="1:7" x14ac:dyDescent="0.25">
      <c r="A18" s="2" t="str">
        <f>[1]National_Participation_Pivot!A20</f>
        <v>Anthony Graf - BM</v>
      </c>
      <c r="B18" s="3" t="str">
        <f>IF(ISERR(LEFT(A18,FIND(" - ",A18))),"NA",LEFT(A18,FIND(" - ",A18)))</f>
        <v xml:space="preserve">Anthony Graf </v>
      </c>
      <c r="C18" t="str">
        <f>IF(ISERR(RIGHT(A18,LEN(A18)-FIND(" - ",A18)-2)),"NA",RIGHT(A18,LEN(A18)-FIND(" - ",A18)-2))</f>
        <v>BM</v>
      </c>
      <c r="D18" s="8">
        <f>IF(ISNA(VLOOKUP(A18,[1]National_Points_Pivot!$A$5:$C$400,2,FALSE)),0,VLOOKUP(A18,[1]National_Points_Pivot!$A$5:$C$400,2,FALSE))</f>
        <v>1</v>
      </c>
      <c r="E18" s="8">
        <f>IF(ISNA(VLOOKUP(A18,[1]National_Points_Pivot!$A$5:$C$400,3,FALSE)),0,VLOOKUP(A18,[1]National_Points_Pivot!$A$5:$C$400,3,FALSE))</f>
        <v>5.5</v>
      </c>
      <c r="F18" s="8">
        <f>IF(ISNA(MIN(VLOOKUP(A18,[1]National_Participation_Pivot!$A$4:$B$400,2,FALSE),5)*5),0,MIN(VLOOKUP(A18,[1]National_Participation_Pivot!$A$4:$B$400,2,FALSE),5)*5)</f>
        <v>5</v>
      </c>
      <c r="G18" s="8">
        <f>SUM(E18:F18)</f>
        <v>10.5</v>
      </c>
    </row>
    <row r="19" spans="1:7" x14ac:dyDescent="0.25">
      <c r="A19" s="2" t="str">
        <f>[1]National_Participation_Pivot!A122</f>
        <v>Joseph DePillo - BM</v>
      </c>
      <c r="B19" s="3" t="str">
        <f>IF(ISERR(LEFT(A19,FIND(" - ",A19))),"NA",LEFT(A19,FIND(" - ",A19)))</f>
        <v xml:space="preserve">Joseph DePillo </v>
      </c>
      <c r="C19" t="str">
        <f>IF(ISERR(RIGHT(A19,LEN(A19)-FIND(" - ",A19)-2)),"NA",RIGHT(A19,LEN(A19)-FIND(" - ",A19)-2))</f>
        <v>BM</v>
      </c>
      <c r="D19" s="8">
        <f>IF(ISNA(VLOOKUP(A19,[1]National_Points_Pivot!$A$5:$C$400,2,FALSE)),0,VLOOKUP(A19,[1]National_Points_Pivot!$A$5:$C$400,2,FALSE))</f>
        <v>2</v>
      </c>
      <c r="E19" s="8">
        <f>IF(ISNA(VLOOKUP(A19,[1]National_Points_Pivot!$A$5:$C$400,3,FALSE)),0,VLOOKUP(A19,[1]National_Points_Pivot!$A$5:$C$400,3,FALSE))</f>
        <v>0</v>
      </c>
      <c r="F19" s="8">
        <f>IF(ISNA(MIN(VLOOKUP(A19,[1]National_Participation_Pivot!$A$4:$B$400,2,FALSE),5)*5),0,MIN(VLOOKUP(A19,[1]National_Participation_Pivot!$A$4:$B$400,2,FALSE),5)*5)</f>
        <v>0</v>
      </c>
      <c r="G19" s="8">
        <f>SUM(E19:F19)</f>
        <v>0</v>
      </c>
    </row>
    <row r="20" spans="1:7" x14ac:dyDescent="0.25">
      <c r="A20" s="2"/>
      <c r="B20" s="3"/>
    </row>
    <row r="21" spans="1:7" x14ac:dyDescent="0.25">
      <c r="A21" s="2" t="str">
        <f>[1]National_Participation_Pivot!A219</f>
        <v>Todd Brown - CM</v>
      </c>
      <c r="B21" s="3" t="str">
        <f>IF(ISERR(LEFT(A21,FIND(" - ",A21))),"NA",LEFT(A21,FIND(" - ",A21)))</f>
        <v xml:space="preserve">Todd Brown </v>
      </c>
      <c r="C21" t="str">
        <f>IF(ISERR(RIGHT(A21,LEN(A21)-FIND(" - ",A21)-2)),"NA",RIGHT(A21,LEN(A21)-FIND(" - ",A21)-2))</f>
        <v>CM</v>
      </c>
      <c r="D21" s="8">
        <f>IF(ISNA(VLOOKUP(A21,[1]National_Points_Pivot!$A$5:$C$400,2,FALSE)),0,VLOOKUP(A21,[1]National_Points_Pivot!$A$5:$C$400,2,FALSE))</f>
        <v>18</v>
      </c>
      <c r="E21" s="8">
        <f>IF(ISNA(VLOOKUP(A21,[1]National_Points_Pivot!$A$5:$C$400,3,FALSE)),0,VLOOKUP(A21,[1]National_Points_Pivot!$A$5:$C$400,3,FALSE))</f>
        <v>192</v>
      </c>
      <c r="F21" s="8">
        <f>IF(ISNA(MIN(VLOOKUP(A21,[1]National_Participation_Pivot!$A$4:$B$400,2,FALSE),5)*5),0,MIN(VLOOKUP(A21,[1]National_Participation_Pivot!$A$4:$B$400,2,FALSE),5)*5)</f>
        <v>25</v>
      </c>
      <c r="G21" s="8">
        <f>SUM(E21:F21)</f>
        <v>217</v>
      </c>
    </row>
    <row r="22" spans="1:7" x14ac:dyDescent="0.25">
      <c r="A22" s="2" t="str">
        <f>[1]National_Participation_Pivot!A231</f>
        <v>Vic Pizzino - CM</v>
      </c>
      <c r="B22" s="3" t="str">
        <f>IF(ISERR(LEFT(A22,FIND(" - ",A22))),"NA",LEFT(A22,FIND(" - ",A22)))</f>
        <v xml:space="preserve">Vic Pizzino </v>
      </c>
      <c r="C22" t="str">
        <f>IF(ISERR(RIGHT(A22,LEN(A22)-FIND(" - ",A22)-2)),"NA",RIGHT(A22,LEN(A22)-FIND(" - ",A22)-2))</f>
        <v>CM</v>
      </c>
      <c r="D22" s="8">
        <f>IF(ISNA(VLOOKUP(A22,[1]National_Points_Pivot!$A$5:$C$400,2,FALSE)),0,VLOOKUP(A22,[1]National_Points_Pivot!$A$5:$C$400,2,FALSE))</f>
        <v>12</v>
      </c>
      <c r="E22" s="8">
        <f>IF(ISNA(VLOOKUP(A22,[1]National_Points_Pivot!$A$5:$C$400,3,FALSE)),0,VLOOKUP(A22,[1]National_Points_Pivot!$A$5:$C$400,3,FALSE))</f>
        <v>144</v>
      </c>
      <c r="F22" s="8">
        <f>IF(ISNA(MIN(VLOOKUP(A22,[1]National_Participation_Pivot!$A$4:$B$400,2,FALSE),5)*5),0,MIN(VLOOKUP(A22,[1]National_Participation_Pivot!$A$4:$B$400,2,FALSE),5)*5)</f>
        <v>20</v>
      </c>
      <c r="G22" s="8">
        <f>SUM(E22:F22)</f>
        <v>164</v>
      </c>
    </row>
    <row r="23" spans="1:7" x14ac:dyDescent="0.25">
      <c r="A23" s="2" t="str">
        <f>[1]National_Participation_Pivot!A203</f>
        <v>Shaun McKenzie - CM</v>
      </c>
      <c r="B23" s="3" t="str">
        <f>IF(ISERR(LEFT(A23,FIND(" - ",A23))),"NA",LEFT(A23,FIND(" - ",A23)))</f>
        <v xml:space="preserve">Shaun McKenzie </v>
      </c>
      <c r="C23" t="str">
        <f>IF(ISERR(RIGHT(A23,LEN(A23)-FIND(" - ",A23)-2)),"NA",RIGHT(A23,LEN(A23)-FIND(" - ",A23)-2))</f>
        <v>CM</v>
      </c>
      <c r="D23" s="8">
        <f>IF(ISNA(VLOOKUP(A23,[1]National_Points_Pivot!$A$5:$C$400,2,FALSE)),0,VLOOKUP(A23,[1]National_Points_Pivot!$A$5:$C$400,2,FALSE))</f>
        <v>18</v>
      </c>
      <c r="E23" s="8">
        <f>IF(ISNA(VLOOKUP(A23,[1]National_Points_Pivot!$A$5:$C$400,3,FALSE)),0,VLOOKUP(A23,[1]National_Points_Pivot!$A$5:$C$400,3,FALSE))</f>
        <v>125</v>
      </c>
      <c r="F23" s="8">
        <f>IF(ISNA(MIN(VLOOKUP(A23,[1]National_Participation_Pivot!$A$4:$B$400,2,FALSE),5)*5),0,MIN(VLOOKUP(A23,[1]National_Participation_Pivot!$A$4:$B$400,2,FALSE),5)*5)</f>
        <v>25</v>
      </c>
      <c r="G23" s="8">
        <f>SUM(E23:F23)</f>
        <v>150</v>
      </c>
    </row>
    <row r="24" spans="1:7" x14ac:dyDescent="0.25">
      <c r="A24" s="2" t="str">
        <f>[1]National_Participation_Pivot!A72</f>
        <v>Dean Mansour - CM</v>
      </c>
      <c r="B24" s="3" t="str">
        <f>IF(ISERR(LEFT(A24,FIND(" - ",A24))),"NA",LEFT(A24,FIND(" - ",A24)))</f>
        <v xml:space="preserve">Dean Mansour </v>
      </c>
      <c r="C24" t="str">
        <f>IF(ISERR(RIGHT(A24,LEN(A24)-FIND(" - ",A24)-2)),"NA",RIGHT(A24,LEN(A24)-FIND(" - ",A24)-2))</f>
        <v>CM</v>
      </c>
      <c r="D24" s="8">
        <f>IF(ISNA(VLOOKUP(A24,[1]National_Points_Pivot!$A$5:$C$400,2,FALSE)),0,VLOOKUP(A24,[1]National_Points_Pivot!$A$5:$C$400,2,FALSE))</f>
        <v>10</v>
      </c>
      <c r="E24" s="8">
        <f>IF(ISNA(VLOOKUP(A24,[1]National_Points_Pivot!$A$5:$C$400,3,FALSE)),0,VLOOKUP(A24,[1]National_Points_Pivot!$A$5:$C$400,3,FALSE))</f>
        <v>83</v>
      </c>
      <c r="F24" s="8">
        <f>IF(ISNA(MIN(VLOOKUP(A24,[1]National_Participation_Pivot!$A$4:$B$400,2,FALSE),5)*5),0,MIN(VLOOKUP(A24,[1]National_Participation_Pivot!$A$4:$B$400,2,FALSE),5)*5)</f>
        <v>20</v>
      </c>
      <c r="G24" s="8">
        <f>SUM(E24:F24)</f>
        <v>103</v>
      </c>
    </row>
    <row r="25" spans="1:7" x14ac:dyDescent="0.25">
      <c r="A25" s="2" t="str">
        <f>[1]National_Participation_Pivot!A144</f>
        <v>Marshall Papadopoulos - CM</v>
      </c>
      <c r="B25" s="3" t="str">
        <f>IF(ISERR(LEFT(A25,FIND(" - ",A25))),"NA",LEFT(A25,FIND(" - ",A25)))</f>
        <v xml:space="preserve">Marshall Papadopoulos </v>
      </c>
      <c r="C25" t="str">
        <f>IF(ISERR(RIGHT(A25,LEN(A25)-FIND(" - ",A25)-2)),"NA",RIGHT(A25,LEN(A25)-FIND(" - ",A25)-2))</f>
        <v>CM</v>
      </c>
      <c r="D25" s="8">
        <f>IF(ISNA(VLOOKUP(A25,[1]National_Points_Pivot!$A$5:$C$400,2,FALSE)),0,VLOOKUP(A25,[1]National_Points_Pivot!$A$5:$C$400,2,FALSE))</f>
        <v>8</v>
      </c>
      <c r="E25" s="8">
        <f>IF(ISNA(VLOOKUP(A25,[1]National_Points_Pivot!$A$5:$C$400,3,FALSE)),0,VLOOKUP(A25,[1]National_Points_Pivot!$A$5:$C$400,3,FALSE))</f>
        <v>91</v>
      </c>
      <c r="F25" s="8">
        <f>IF(ISNA(MIN(VLOOKUP(A25,[1]National_Participation_Pivot!$A$4:$B$400,2,FALSE),5)*5),0,MIN(VLOOKUP(A25,[1]National_Participation_Pivot!$A$4:$B$400,2,FALSE),5)*5)</f>
        <v>10</v>
      </c>
      <c r="G25" s="8">
        <f>SUM(E25:F25)</f>
        <v>101</v>
      </c>
    </row>
    <row r="26" spans="1:7" x14ac:dyDescent="0.25">
      <c r="A26" s="2" t="str">
        <f>[1]National_Participation_Pivot!A198</f>
        <v>Scott Smith - CM</v>
      </c>
      <c r="B26" s="3" t="str">
        <f>IF(ISERR(LEFT(A26,FIND(" - ",A26))),"NA",LEFT(A26,FIND(" - ",A26)))</f>
        <v xml:space="preserve">Scott Smith </v>
      </c>
      <c r="C26" t="str">
        <f>IF(ISERR(RIGHT(A26,LEN(A26)-FIND(" - ",A26)-2)),"NA",RIGHT(A26,LEN(A26)-FIND(" - ",A26)-2))</f>
        <v>CM</v>
      </c>
      <c r="D26" s="8">
        <f>IF(ISNA(VLOOKUP(A26,[1]National_Points_Pivot!$A$5:$C$400,2,FALSE)),0,VLOOKUP(A26,[1]National_Points_Pivot!$A$5:$C$400,2,FALSE))</f>
        <v>6</v>
      </c>
      <c r="E26" s="8">
        <f>IF(ISNA(VLOOKUP(A26,[1]National_Points_Pivot!$A$5:$C$400,3,FALSE)),0,VLOOKUP(A26,[1]National_Points_Pivot!$A$5:$C$400,3,FALSE))</f>
        <v>80</v>
      </c>
      <c r="F26" s="8">
        <f>IF(ISNA(MIN(VLOOKUP(A26,[1]National_Participation_Pivot!$A$4:$B$400,2,FALSE),5)*5),0,MIN(VLOOKUP(A26,[1]National_Participation_Pivot!$A$4:$B$400,2,FALSE),5)*5)</f>
        <v>10</v>
      </c>
      <c r="G26" s="8">
        <f>SUM(E26:F26)</f>
        <v>90</v>
      </c>
    </row>
    <row r="27" spans="1:7" x14ac:dyDescent="0.25">
      <c r="A27" s="2" t="str">
        <f>[1]National_Participation_Pivot!A108</f>
        <v>Jeffrey Bruce - CM</v>
      </c>
      <c r="B27" s="3" t="str">
        <f>IF(ISERR(LEFT(A27,FIND(" - ",A27))),"NA",LEFT(A27,FIND(" - ",A27)))</f>
        <v xml:space="preserve">Jeffrey Bruce </v>
      </c>
      <c r="C27" t="str">
        <f>IF(ISERR(RIGHT(A27,LEN(A27)-FIND(" - ",A27)-2)),"NA",RIGHT(A27,LEN(A27)-FIND(" - ",A27)-2))</f>
        <v>CM</v>
      </c>
      <c r="D27" s="8">
        <f>IF(ISNA(VLOOKUP(A27,[1]National_Points_Pivot!$A$5:$C$400,2,FALSE)),0,VLOOKUP(A27,[1]National_Points_Pivot!$A$5:$C$400,2,FALSE))</f>
        <v>7</v>
      </c>
      <c r="E27" s="8">
        <f>IF(ISNA(VLOOKUP(A27,[1]National_Points_Pivot!$A$5:$C$400,3,FALSE)),0,VLOOKUP(A27,[1]National_Points_Pivot!$A$5:$C$400,3,FALSE))</f>
        <v>77</v>
      </c>
      <c r="F27" s="8">
        <f>IF(ISNA(MIN(VLOOKUP(A27,[1]National_Participation_Pivot!$A$4:$B$400,2,FALSE),5)*5),0,MIN(VLOOKUP(A27,[1]National_Participation_Pivot!$A$4:$B$400,2,FALSE),5)*5)</f>
        <v>10</v>
      </c>
      <c r="G27" s="8">
        <f>SUM(E27:F27)</f>
        <v>87</v>
      </c>
    </row>
    <row r="28" spans="1:7" x14ac:dyDescent="0.25">
      <c r="A28" s="2" t="str">
        <f>[1]National_Participation_Pivot!A165</f>
        <v>Peter Carroll - CM</v>
      </c>
      <c r="B28" s="3" t="str">
        <f>IF(ISERR(LEFT(A28,FIND(" - ",A28))),"NA",LEFT(A28,FIND(" - ",A28)))</f>
        <v xml:space="preserve">Peter Carroll </v>
      </c>
      <c r="C28" t="str">
        <f>IF(ISERR(RIGHT(A28,LEN(A28)-FIND(" - ",A28)-2)),"NA",RIGHT(A28,LEN(A28)-FIND(" - ",A28)-2))</f>
        <v>CM</v>
      </c>
      <c r="D28" s="8">
        <f>IF(ISNA(VLOOKUP(A28,[1]National_Points_Pivot!$A$5:$C$400,2,FALSE)),0,VLOOKUP(A28,[1]National_Points_Pivot!$A$5:$C$400,2,FALSE))</f>
        <v>6</v>
      </c>
      <c r="E28" s="8">
        <f>IF(ISNA(VLOOKUP(A28,[1]National_Points_Pivot!$A$5:$C$400,3,FALSE)),0,VLOOKUP(A28,[1]National_Points_Pivot!$A$5:$C$400,3,FALSE))</f>
        <v>77</v>
      </c>
      <c r="F28" s="8">
        <f>IF(ISNA(MIN(VLOOKUP(A28,[1]National_Participation_Pivot!$A$4:$B$400,2,FALSE),5)*5),0,MIN(VLOOKUP(A28,[1]National_Participation_Pivot!$A$4:$B$400,2,FALSE),5)*5)</f>
        <v>10</v>
      </c>
      <c r="G28" s="8">
        <f>SUM(E28:F28)</f>
        <v>87</v>
      </c>
    </row>
    <row r="29" spans="1:7" x14ac:dyDescent="0.25">
      <c r="A29" s="2" t="str">
        <f>[1]National_Participation_Pivot!A92</f>
        <v>Gil Caravantes - CM</v>
      </c>
      <c r="B29" s="3" t="str">
        <f>IF(ISERR(LEFT(A29,FIND(" - ",A29))),"NA",LEFT(A29,FIND(" - ",A29)))</f>
        <v xml:space="preserve">Gil Caravantes </v>
      </c>
      <c r="C29" t="str">
        <f>IF(ISERR(RIGHT(A29,LEN(A29)-FIND(" - ",A29)-2)),"NA",RIGHT(A29,LEN(A29)-FIND(" - ",A29)-2))</f>
        <v>CM</v>
      </c>
      <c r="D29" s="8">
        <f>IF(ISNA(VLOOKUP(A29,[1]National_Points_Pivot!$A$5:$C$400,2,FALSE)),0,VLOOKUP(A29,[1]National_Points_Pivot!$A$5:$C$400,2,FALSE))</f>
        <v>6</v>
      </c>
      <c r="E29" s="8">
        <f>IF(ISNA(VLOOKUP(A29,[1]National_Points_Pivot!$A$5:$C$400,3,FALSE)),0,VLOOKUP(A29,[1]National_Points_Pivot!$A$5:$C$400,3,FALSE))</f>
        <v>65.5</v>
      </c>
      <c r="F29" s="8">
        <f>IF(ISNA(MIN(VLOOKUP(A29,[1]National_Participation_Pivot!$A$4:$B$400,2,FALSE),5)*5),0,MIN(VLOOKUP(A29,[1]National_Participation_Pivot!$A$4:$B$400,2,FALSE),5)*5)</f>
        <v>10</v>
      </c>
      <c r="G29" s="8">
        <f>SUM(E29:F29)</f>
        <v>75.5</v>
      </c>
    </row>
    <row r="30" spans="1:7" x14ac:dyDescent="0.25">
      <c r="A30" s="2" t="str">
        <f>[1]National_Participation_Pivot!A13</f>
        <v>Allan Lewis - CM</v>
      </c>
      <c r="B30" s="3" t="str">
        <f>IF(ISERR(LEFT(A30,FIND(" - ",A30))),"NA",LEFT(A30,FIND(" - ",A30)))</f>
        <v xml:space="preserve">Allan Lewis </v>
      </c>
      <c r="C30" t="str">
        <f>IF(ISERR(RIGHT(A30,LEN(A30)-FIND(" - ",A30)-2)),"NA",RIGHT(A30,LEN(A30)-FIND(" - ",A30)-2))</f>
        <v>CM</v>
      </c>
      <c r="D30" s="8">
        <f>IF(ISNA(VLOOKUP(A30,[1]National_Points_Pivot!$A$5:$C$400,2,FALSE)),0,VLOOKUP(A30,[1]National_Points_Pivot!$A$5:$C$400,2,FALSE))</f>
        <v>4</v>
      </c>
      <c r="E30" s="8">
        <f>IF(ISNA(VLOOKUP(A30,[1]National_Points_Pivot!$A$5:$C$400,3,FALSE)),0,VLOOKUP(A30,[1]National_Points_Pivot!$A$5:$C$400,3,FALSE))</f>
        <v>69</v>
      </c>
      <c r="F30" s="8">
        <f>IF(ISNA(MIN(VLOOKUP(A30,[1]National_Participation_Pivot!$A$4:$B$400,2,FALSE),5)*5),0,MIN(VLOOKUP(A30,[1]National_Participation_Pivot!$A$4:$B$400,2,FALSE),5)*5)</f>
        <v>5</v>
      </c>
      <c r="G30" s="8">
        <f>SUM(E30:F30)</f>
        <v>74</v>
      </c>
    </row>
    <row r="31" spans="1:7" x14ac:dyDescent="0.25">
      <c r="A31" s="2" t="str">
        <f>[1]National_Participation_Pivot!A75</f>
        <v>Dylan McKenzie - CM</v>
      </c>
      <c r="B31" s="3" t="str">
        <f>IF(ISERR(LEFT(A31,FIND(" - ",A31))),"NA",LEFT(A31,FIND(" - ",A31)))</f>
        <v xml:space="preserve">Dylan McKenzie </v>
      </c>
      <c r="C31" t="str">
        <f>IF(ISERR(RIGHT(A31,LEN(A31)-FIND(" - ",A31)-2)),"NA",RIGHT(A31,LEN(A31)-FIND(" - ",A31)-2))</f>
        <v>CM</v>
      </c>
      <c r="D31" s="8">
        <f>IF(ISNA(VLOOKUP(A31,[1]National_Points_Pivot!$A$5:$C$400,2,FALSE)),0,VLOOKUP(A31,[1]National_Points_Pivot!$A$5:$C$400,2,FALSE))</f>
        <v>6</v>
      </c>
      <c r="E31" s="8">
        <f>IF(ISNA(VLOOKUP(A31,[1]National_Points_Pivot!$A$5:$C$400,3,FALSE)),0,VLOOKUP(A31,[1]National_Points_Pivot!$A$5:$C$400,3,FALSE))</f>
        <v>58.5</v>
      </c>
      <c r="F31" s="8">
        <f>IF(ISNA(MIN(VLOOKUP(A31,[1]National_Participation_Pivot!$A$4:$B$400,2,FALSE),5)*5),0,MIN(VLOOKUP(A31,[1]National_Participation_Pivot!$A$4:$B$400,2,FALSE),5)*5)</f>
        <v>15</v>
      </c>
      <c r="G31" s="8">
        <f>SUM(E31:F31)</f>
        <v>73.5</v>
      </c>
    </row>
    <row r="32" spans="1:7" x14ac:dyDescent="0.25">
      <c r="A32" s="2" t="str">
        <f>[1]National_Participation_Pivot!A111</f>
        <v>Jim Bassett - CM</v>
      </c>
      <c r="B32" s="3" t="str">
        <f>IF(ISERR(LEFT(A32,FIND(" - ",A32))),"NA",LEFT(A32,FIND(" - ",A32)))</f>
        <v xml:space="preserve">Jim Bassett </v>
      </c>
      <c r="C32" t="str">
        <f>IF(ISERR(RIGHT(A32,LEN(A32)-FIND(" - ",A32)-2)),"NA",RIGHT(A32,LEN(A32)-FIND(" - ",A32)-2))</f>
        <v>CM</v>
      </c>
      <c r="D32" s="8">
        <f>IF(ISNA(VLOOKUP(A32,[1]National_Points_Pivot!$A$5:$C$400,2,FALSE)),0,VLOOKUP(A32,[1]National_Points_Pivot!$A$5:$C$400,2,FALSE))</f>
        <v>9</v>
      </c>
      <c r="E32" s="8">
        <f>IF(ISNA(VLOOKUP(A32,[1]National_Points_Pivot!$A$5:$C$400,3,FALSE)),0,VLOOKUP(A32,[1]National_Points_Pivot!$A$5:$C$400,3,FALSE))</f>
        <v>49</v>
      </c>
      <c r="F32" s="8">
        <f>IF(ISNA(MIN(VLOOKUP(A32,[1]National_Participation_Pivot!$A$4:$B$400,2,FALSE),5)*5),0,MIN(VLOOKUP(A32,[1]National_Participation_Pivot!$A$4:$B$400,2,FALSE),5)*5)</f>
        <v>15</v>
      </c>
      <c r="G32" s="8">
        <f>SUM(E32:F32)</f>
        <v>64</v>
      </c>
    </row>
    <row r="33" spans="1:7" x14ac:dyDescent="0.25">
      <c r="A33" s="2" t="str">
        <f>[1]National_Participation_Pivot!A116</f>
        <v>John Dimoff - CM</v>
      </c>
      <c r="B33" s="3" t="str">
        <f>IF(ISERR(LEFT(A33,FIND(" - ",A33))),"NA",LEFT(A33,FIND(" - ",A33)))</f>
        <v xml:space="preserve">John Dimoff </v>
      </c>
      <c r="C33" t="str">
        <f>IF(ISERR(RIGHT(A33,LEN(A33)-FIND(" - ",A33)-2)),"NA",RIGHT(A33,LEN(A33)-FIND(" - ",A33)-2))</f>
        <v>CM</v>
      </c>
      <c r="D33" s="8">
        <f>IF(ISNA(VLOOKUP(A33,[1]National_Points_Pivot!$A$5:$C$400,2,FALSE)),0,VLOOKUP(A33,[1]National_Points_Pivot!$A$5:$C$400,2,FALSE))</f>
        <v>8</v>
      </c>
      <c r="E33" s="8">
        <f>IF(ISNA(VLOOKUP(A33,[1]National_Points_Pivot!$A$5:$C$400,3,FALSE)),0,VLOOKUP(A33,[1]National_Points_Pivot!$A$5:$C$400,3,FALSE))</f>
        <v>50</v>
      </c>
      <c r="F33" s="8">
        <f>IF(ISNA(MIN(VLOOKUP(A33,[1]National_Participation_Pivot!$A$4:$B$400,2,FALSE),5)*5),0,MIN(VLOOKUP(A33,[1]National_Participation_Pivot!$A$4:$B$400,2,FALSE),5)*5)</f>
        <v>10</v>
      </c>
      <c r="G33" s="8">
        <f>SUM(E33:F33)</f>
        <v>60</v>
      </c>
    </row>
    <row r="34" spans="1:7" x14ac:dyDescent="0.25">
      <c r="A34" s="2" t="str">
        <f>[1]National_Participation_Pivot!A133</f>
        <v>Kirk Olsen - CM</v>
      </c>
      <c r="B34" s="3" t="str">
        <f>IF(ISERR(LEFT(A34,FIND(" - ",A34))),"NA",LEFT(A34,FIND(" - ",A34)))</f>
        <v xml:space="preserve">Kirk Olsen </v>
      </c>
      <c r="C34" t="str">
        <f>IF(ISERR(RIGHT(A34,LEN(A34)-FIND(" - ",A34)-2)),"NA",RIGHT(A34,LEN(A34)-FIND(" - ",A34)-2))</f>
        <v>CM</v>
      </c>
      <c r="D34" s="8">
        <f>IF(ISNA(VLOOKUP(A34,[1]National_Points_Pivot!$A$5:$C$400,2,FALSE)),0,VLOOKUP(A34,[1]National_Points_Pivot!$A$5:$C$400,2,FALSE))</f>
        <v>4</v>
      </c>
      <c r="E34" s="8">
        <f>IF(ISNA(VLOOKUP(A34,[1]National_Points_Pivot!$A$5:$C$400,3,FALSE)),0,VLOOKUP(A34,[1]National_Points_Pivot!$A$5:$C$400,3,FALSE))</f>
        <v>55</v>
      </c>
      <c r="F34" s="8">
        <f>IF(ISNA(MIN(VLOOKUP(A34,[1]National_Participation_Pivot!$A$4:$B$400,2,FALSE),5)*5),0,MIN(VLOOKUP(A34,[1]National_Participation_Pivot!$A$4:$B$400,2,FALSE),5)*5)</f>
        <v>5</v>
      </c>
      <c r="G34" s="8">
        <f>SUM(E34:F34)</f>
        <v>60</v>
      </c>
    </row>
    <row r="35" spans="1:7" x14ac:dyDescent="0.25">
      <c r="A35" s="2" t="str">
        <f>[1]National_Participation_Pivot!A24</f>
        <v>Asher Hyman - CM</v>
      </c>
      <c r="B35" s="3" t="str">
        <f>IF(ISERR(LEFT(A35,FIND(" - ",A35))),"NA",LEFT(A35,FIND(" - ",A35)))</f>
        <v xml:space="preserve">Asher Hyman </v>
      </c>
      <c r="C35" t="str">
        <f>IF(ISERR(RIGHT(A35,LEN(A35)-FIND(" - ",A35)-2)),"NA",RIGHT(A35,LEN(A35)-FIND(" - ",A35)-2))</f>
        <v>CM</v>
      </c>
      <c r="D35" s="8">
        <f>IF(ISNA(VLOOKUP(A35,[1]National_Points_Pivot!$A$5:$C$400,2,FALSE)),0,VLOOKUP(A35,[1]National_Points_Pivot!$A$5:$C$400,2,FALSE))</f>
        <v>6</v>
      </c>
      <c r="E35" s="8">
        <f>IF(ISNA(VLOOKUP(A35,[1]National_Points_Pivot!$A$5:$C$400,3,FALSE)),0,VLOOKUP(A35,[1]National_Points_Pivot!$A$5:$C$400,3,FALSE))</f>
        <v>42</v>
      </c>
      <c r="F35" s="8">
        <f>IF(ISNA(MIN(VLOOKUP(A35,[1]National_Participation_Pivot!$A$4:$B$400,2,FALSE),5)*5),0,MIN(VLOOKUP(A35,[1]National_Participation_Pivot!$A$4:$B$400,2,FALSE),5)*5)</f>
        <v>15</v>
      </c>
      <c r="G35" s="8">
        <f>SUM(E35:F35)</f>
        <v>57</v>
      </c>
    </row>
    <row r="36" spans="1:7" x14ac:dyDescent="0.25">
      <c r="A36" s="2" t="str">
        <f>[1]National_Participation_Pivot!A16</f>
        <v>Amir Farahmand - CM</v>
      </c>
      <c r="B36" s="3" t="str">
        <f>IF(ISERR(LEFT(A36,FIND(" - ",A36))),"NA",LEFT(A36,FIND(" - ",A36)))</f>
        <v xml:space="preserve">Amir Farahmand </v>
      </c>
      <c r="C36" t="str">
        <f>IF(ISERR(RIGHT(A36,LEN(A36)-FIND(" - ",A36)-2)),"NA",RIGHT(A36,LEN(A36)-FIND(" - ",A36)-2))</f>
        <v>CM</v>
      </c>
      <c r="D36" s="8">
        <f>IF(ISNA(VLOOKUP(A36,[1]National_Points_Pivot!$A$5:$C$400,2,FALSE)),0,VLOOKUP(A36,[1]National_Points_Pivot!$A$5:$C$400,2,FALSE))</f>
        <v>4</v>
      </c>
      <c r="E36" s="8">
        <f>IF(ISNA(VLOOKUP(A36,[1]National_Points_Pivot!$A$5:$C$400,3,FALSE)),0,VLOOKUP(A36,[1]National_Points_Pivot!$A$5:$C$400,3,FALSE))</f>
        <v>51</v>
      </c>
      <c r="F36" s="8">
        <f>IF(ISNA(MIN(VLOOKUP(A36,[1]National_Participation_Pivot!$A$4:$B$400,2,FALSE),5)*5),0,MIN(VLOOKUP(A36,[1]National_Participation_Pivot!$A$4:$B$400,2,FALSE),5)*5)</f>
        <v>5</v>
      </c>
      <c r="G36" s="8">
        <f>SUM(E36:F36)</f>
        <v>56</v>
      </c>
    </row>
    <row r="37" spans="1:7" x14ac:dyDescent="0.25">
      <c r="A37" s="2" t="str">
        <f>[1]National_Participation_Pivot!A230</f>
        <v>Vernon McClure - CM</v>
      </c>
      <c r="B37" s="3" t="str">
        <f>IF(ISERR(LEFT(A37,FIND(" - ",A37))),"NA",LEFT(A37,FIND(" - ",A37)))</f>
        <v xml:space="preserve">Vernon McClure </v>
      </c>
      <c r="C37" t="str">
        <f>IF(ISERR(RIGHT(A37,LEN(A37)-FIND(" - ",A37)-2)),"NA",RIGHT(A37,LEN(A37)-FIND(" - ",A37)-2))</f>
        <v>CM</v>
      </c>
      <c r="D37" s="8">
        <f>IF(ISNA(VLOOKUP(A37,[1]National_Points_Pivot!$A$5:$C$400,2,FALSE)),0,VLOOKUP(A37,[1]National_Points_Pivot!$A$5:$C$400,2,FALSE))</f>
        <v>4</v>
      </c>
      <c r="E37" s="8">
        <f>IF(ISNA(VLOOKUP(A37,[1]National_Points_Pivot!$A$5:$C$400,3,FALSE)),0,VLOOKUP(A37,[1]National_Points_Pivot!$A$5:$C$400,3,FALSE))</f>
        <v>33.5</v>
      </c>
      <c r="F37" s="8">
        <f>IF(ISNA(MIN(VLOOKUP(A37,[1]National_Participation_Pivot!$A$4:$B$400,2,FALSE),5)*5),0,MIN(VLOOKUP(A37,[1]National_Participation_Pivot!$A$4:$B$400,2,FALSE),5)*5)</f>
        <v>10</v>
      </c>
      <c r="G37" s="8">
        <f>SUM(E37:F37)</f>
        <v>43.5</v>
      </c>
    </row>
    <row r="38" spans="1:7" x14ac:dyDescent="0.25">
      <c r="A38" s="2" t="str">
        <f>[1]National_Participation_Pivot!A135</f>
        <v>Louis Payant - CM</v>
      </c>
      <c r="B38" s="3" t="str">
        <f>IF(ISERR(LEFT(A38,FIND(" - ",A38))),"NA",LEFT(A38,FIND(" - ",A38)))</f>
        <v xml:space="preserve">Louis Payant </v>
      </c>
      <c r="C38" t="str">
        <f>IF(ISERR(RIGHT(A38,LEN(A38)-FIND(" - ",A38)-2)),"NA",RIGHT(A38,LEN(A38)-FIND(" - ",A38)-2))</f>
        <v>CM</v>
      </c>
      <c r="D38" s="8">
        <f>IF(ISNA(VLOOKUP(A38,[1]National_Points_Pivot!$A$5:$C$400,2,FALSE)),0,VLOOKUP(A38,[1]National_Points_Pivot!$A$5:$C$400,2,FALSE))</f>
        <v>8</v>
      </c>
      <c r="E38" s="8">
        <f>IF(ISNA(VLOOKUP(A38,[1]National_Points_Pivot!$A$5:$C$400,3,FALSE)),0,VLOOKUP(A38,[1]National_Points_Pivot!$A$5:$C$400,3,FALSE))</f>
        <v>32.5</v>
      </c>
      <c r="F38" s="8">
        <f>IF(ISNA(MIN(VLOOKUP(A38,[1]National_Participation_Pivot!$A$4:$B$400,2,FALSE),5)*5),0,MIN(VLOOKUP(A38,[1]National_Participation_Pivot!$A$4:$B$400,2,FALSE),5)*5)</f>
        <v>10</v>
      </c>
      <c r="G38" s="8">
        <f>SUM(E38:F38)</f>
        <v>42.5</v>
      </c>
    </row>
    <row r="39" spans="1:7" x14ac:dyDescent="0.25">
      <c r="A39" s="2" t="str">
        <f>[1]National_Participation_Pivot!A227</f>
        <v>Tyler Stone - CM</v>
      </c>
      <c r="B39" s="3" t="str">
        <f>IF(ISERR(LEFT(A39,FIND(" - ",A39))),"NA",LEFT(A39,FIND(" - ",A39)))</f>
        <v xml:space="preserve">Tyler Stone </v>
      </c>
      <c r="C39" t="str">
        <f>IF(ISERR(RIGHT(A39,LEN(A39)-FIND(" - ",A39)-2)),"NA",RIGHT(A39,LEN(A39)-FIND(" - ",A39)-2))</f>
        <v>CM</v>
      </c>
      <c r="D39" s="8">
        <f>IF(ISNA(VLOOKUP(A39,[1]National_Points_Pivot!$A$5:$C$400,2,FALSE)),0,VLOOKUP(A39,[1]National_Points_Pivot!$A$5:$C$400,2,FALSE))</f>
        <v>3</v>
      </c>
      <c r="E39" s="8">
        <f>IF(ISNA(VLOOKUP(A39,[1]National_Points_Pivot!$A$5:$C$400,3,FALSE)),0,VLOOKUP(A39,[1]National_Points_Pivot!$A$5:$C$400,3,FALSE))</f>
        <v>37</v>
      </c>
      <c r="F39" s="8">
        <f>IF(ISNA(MIN(VLOOKUP(A39,[1]National_Participation_Pivot!$A$4:$B$400,2,FALSE),5)*5),0,MIN(VLOOKUP(A39,[1]National_Participation_Pivot!$A$4:$B$400,2,FALSE),5)*5)</f>
        <v>5</v>
      </c>
      <c r="G39" s="8">
        <f>SUM(E39:F39)</f>
        <v>42</v>
      </c>
    </row>
    <row r="40" spans="1:7" x14ac:dyDescent="0.25">
      <c r="A40" s="2" t="str">
        <f>[1]National_Participation_Pivot!A17</f>
        <v>Andrew Morton - CM</v>
      </c>
      <c r="B40" s="3" t="str">
        <f>IF(ISERR(LEFT(A40,FIND(" - ",A40))),"NA",LEFT(A40,FIND(" - ",A40)))</f>
        <v xml:space="preserve">Andrew Morton </v>
      </c>
      <c r="C40" t="str">
        <f>IF(ISERR(RIGHT(A40,LEN(A40)-FIND(" - ",A40)-2)),"NA",RIGHT(A40,LEN(A40)-FIND(" - ",A40)-2))</f>
        <v>CM</v>
      </c>
      <c r="D40" s="8">
        <f>IF(ISNA(VLOOKUP(A40,[1]National_Points_Pivot!$A$5:$C$400,2,FALSE)),0,VLOOKUP(A40,[1]National_Points_Pivot!$A$5:$C$400,2,FALSE))</f>
        <v>5</v>
      </c>
      <c r="E40" s="8">
        <f>IF(ISNA(VLOOKUP(A40,[1]National_Points_Pivot!$A$5:$C$400,3,FALSE)),0,VLOOKUP(A40,[1]National_Points_Pivot!$A$5:$C$400,3,FALSE))</f>
        <v>31.5</v>
      </c>
      <c r="F40" s="8">
        <f>IF(ISNA(MIN(VLOOKUP(A40,[1]National_Participation_Pivot!$A$4:$B$400,2,FALSE),5)*5),0,MIN(VLOOKUP(A40,[1]National_Participation_Pivot!$A$4:$B$400,2,FALSE),5)*5)</f>
        <v>10</v>
      </c>
      <c r="G40" s="8">
        <f>SUM(E40:F40)</f>
        <v>41.5</v>
      </c>
    </row>
    <row r="41" spans="1:7" x14ac:dyDescent="0.25">
      <c r="A41" s="2" t="str">
        <f>[1]National_Participation_Pivot!A208</f>
        <v>Stephen Gailits - CM</v>
      </c>
      <c r="B41" s="3" t="str">
        <f>IF(ISERR(LEFT(A41,FIND(" - ",A41))),"NA",LEFT(A41,FIND(" - ",A41)))</f>
        <v xml:space="preserve">Stephen Gailits </v>
      </c>
      <c r="C41" t="str">
        <f>IF(ISERR(RIGHT(A41,LEN(A41)-FIND(" - ",A41)-2)),"NA",RIGHT(A41,LEN(A41)-FIND(" - ",A41)-2))</f>
        <v>CM</v>
      </c>
      <c r="D41" s="8">
        <f>IF(ISNA(VLOOKUP(A41,[1]National_Points_Pivot!$A$5:$C$400,2,FALSE)),0,VLOOKUP(A41,[1]National_Points_Pivot!$A$5:$C$400,2,FALSE))</f>
        <v>4</v>
      </c>
      <c r="E41" s="8">
        <f>IF(ISNA(VLOOKUP(A41,[1]National_Points_Pivot!$A$5:$C$400,3,FALSE)),0,VLOOKUP(A41,[1]National_Points_Pivot!$A$5:$C$400,3,FALSE))</f>
        <v>34</v>
      </c>
      <c r="F41" s="8">
        <f>IF(ISNA(MIN(VLOOKUP(A41,[1]National_Participation_Pivot!$A$4:$B$400,2,FALSE),5)*5),0,MIN(VLOOKUP(A41,[1]National_Participation_Pivot!$A$4:$B$400,2,FALSE),5)*5)</f>
        <v>5</v>
      </c>
      <c r="G41" s="8">
        <f>SUM(E41:F41)</f>
        <v>39</v>
      </c>
    </row>
    <row r="42" spans="1:7" x14ac:dyDescent="0.25">
      <c r="A42" s="2" t="str">
        <f>[1]National_Participation_Pivot!A61</f>
        <v>David Alpan - CM</v>
      </c>
      <c r="B42" s="3" t="str">
        <f>IF(ISERR(LEFT(A42,FIND(" - ",A42))),"NA",LEFT(A42,FIND(" - ",A42)))</f>
        <v xml:space="preserve">David Alpan </v>
      </c>
      <c r="C42" t="str">
        <f>IF(ISERR(RIGHT(A42,LEN(A42)-FIND(" - ",A42)-2)),"NA",RIGHT(A42,LEN(A42)-FIND(" - ",A42)-2))</f>
        <v>CM</v>
      </c>
      <c r="D42" s="8">
        <f>IF(ISNA(VLOOKUP(A42,[1]National_Points_Pivot!$A$5:$C$400,2,FALSE)),0,VLOOKUP(A42,[1]National_Points_Pivot!$A$5:$C$400,2,FALSE))</f>
        <v>3</v>
      </c>
      <c r="E42" s="8">
        <f>IF(ISNA(VLOOKUP(A42,[1]National_Points_Pivot!$A$5:$C$400,3,FALSE)),0,VLOOKUP(A42,[1]National_Points_Pivot!$A$5:$C$400,3,FALSE))</f>
        <v>28.5</v>
      </c>
      <c r="F42" s="8">
        <f>IF(ISNA(MIN(VLOOKUP(A42,[1]National_Participation_Pivot!$A$4:$B$400,2,FALSE),5)*5),0,MIN(VLOOKUP(A42,[1]National_Participation_Pivot!$A$4:$B$400,2,FALSE),5)*5)</f>
        <v>5</v>
      </c>
      <c r="G42" s="8">
        <f>SUM(E42:F42)</f>
        <v>33.5</v>
      </c>
    </row>
    <row r="43" spans="1:7" x14ac:dyDescent="0.25">
      <c r="A43" s="2" t="str">
        <f>[1]National_Participation_Pivot!A99</f>
        <v>James Fluckey - CM</v>
      </c>
      <c r="B43" s="3" t="str">
        <f>IF(ISERR(LEFT(A43,FIND(" - ",A43))),"NA",LEFT(A43,FIND(" - ",A43)))</f>
        <v xml:space="preserve">James Fluckey </v>
      </c>
      <c r="C43" t="str">
        <f>IF(ISERR(RIGHT(A43,LEN(A43)-FIND(" - ",A43)-2)),"NA",RIGHT(A43,LEN(A43)-FIND(" - ",A43)-2))</f>
        <v>CM</v>
      </c>
      <c r="D43" s="8">
        <f>IF(ISNA(VLOOKUP(A43,[1]National_Points_Pivot!$A$5:$C$400,2,FALSE)),0,VLOOKUP(A43,[1]National_Points_Pivot!$A$5:$C$400,2,FALSE))</f>
        <v>2</v>
      </c>
      <c r="E43" s="8">
        <f>IF(ISNA(VLOOKUP(A43,[1]National_Points_Pivot!$A$5:$C$400,3,FALSE)),0,VLOOKUP(A43,[1]National_Points_Pivot!$A$5:$C$400,3,FALSE))</f>
        <v>26</v>
      </c>
      <c r="F43" s="8">
        <f>IF(ISNA(MIN(VLOOKUP(A43,[1]National_Participation_Pivot!$A$4:$B$400,2,FALSE),5)*5),0,MIN(VLOOKUP(A43,[1]National_Participation_Pivot!$A$4:$B$400,2,FALSE),5)*5)</f>
        <v>5</v>
      </c>
      <c r="G43" s="8">
        <f>SUM(E43:F43)</f>
        <v>31</v>
      </c>
    </row>
    <row r="44" spans="1:7" x14ac:dyDescent="0.25">
      <c r="A44" s="2" t="str">
        <f>[1]National_Participation_Pivot!A121</f>
        <v>Jonathan Simmons - CM</v>
      </c>
      <c r="B44" s="3" t="str">
        <f>IF(ISERR(LEFT(A44,FIND(" - ",A44))),"NA",LEFT(A44,FIND(" - ",A44)))</f>
        <v xml:space="preserve">Jonathan Simmons </v>
      </c>
      <c r="C44" t="str">
        <f>IF(ISERR(RIGHT(A44,LEN(A44)-FIND(" - ",A44)-2)),"NA",RIGHT(A44,LEN(A44)-FIND(" - ",A44)-2))</f>
        <v>CM</v>
      </c>
      <c r="D44" s="8">
        <f>IF(ISNA(VLOOKUP(A44,[1]National_Points_Pivot!$A$5:$C$400,2,FALSE)),0,VLOOKUP(A44,[1]National_Points_Pivot!$A$5:$C$400,2,FALSE))</f>
        <v>2</v>
      </c>
      <c r="E44" s="8">
        <f>IF(ISNA(VLOOKUP(A44,[1]National_Points_Pivot!$A$5:$C$400,3,FALSE)),0,VLOOKUP(A44,[1]National_Points_Pivot!$A$5:$C$400,3,FALSE))</f>
        <v>25</v>
      </c>
      <c r="F44" s="8">
        <f>IF(ISNA(MIN(VLOOKUP(A44,[1]National_Participation_Pivot!$A$4:$B$400,2,FALSE),5)*5),0,MIN(VLOOKUP(A44,[1]National_Participation_Pivot!$A$4:$B$400,2,FALSE),5)*5)</f>
        <v>5</v>
      </c>
      <c r="G44" s="8">
        <f>SUM(E44:F44)</f>
        <v>30</v>
      </c>
    </row>
    <row r="45" spans="1:7" x14ac:dyDescent="0.25">
      <c r="A45" s="2" t="str">
        <f>[1]National_Participation_Pivot!A141</f>
        <v>Mark Lounsbury - CM</v>
      </c>
      <c r="B45" s="3" t="str">
        <f>IF(ISERR(LEFT(A45,FIND(" - ",A45))),"NA",LEFT(A45,FIND(" - ",A45)))</f>
        <v xml:space="preserve">Mark Lounsbury </v>
      </c>
      <c r="C45" t="str">
        <f>IF(ISERR(RIGHT(A45,LEN(A45)-FIND(" - ",A45)-2)),"NA",RIGHT(A45,LEN(A45)-FIND(" - ",A45)-2))</f>
        <v>CM</v>
      </c>
      <c r="D45" s="8">
        <f>IF(ISNA(VLOOKUP(A45,[1]National_Points_Pivot!$A$5:$C$400,2,FALSE)),0,VLOOKUP(A45,[1]National_Points_Pivot!$A$5:$C$400,2,FALSE))</f>
        <v>3</v>
      </c>
      <c r="E45" s="8">
        <f>IF(ISNA(VLOOKUP(A45,[1]National_Points_Pivot!$A$5:$C$400,3,FALSE)),0,VLOOKUP(A45,[1]National_Points_Pivot!$A$5:$C$400,3,FALSE))</f>
        <v>24.5</v>
      </c>
      <c r="F45" s="8">
        <f>IF(ISNA(MIN(VLOOKUP(A45,[1]National_Participation_Pivot!$A$4:$B$400,2,FALSE),5)*5),0,MIN(VLOOKUP(A45,[1]National_Participation_Pivot!$A$4:$B$400,2,FALSE),5)*5)</f>
        <v>5</v>
      </c>
      <c r="G45" s="8">
        <f>SUM(E45:F45)</f>
        <v>29.5</v>
      </c>
    </row>
    <row r="46" spans="1:7" x14ac:dyDescent="0.25">
      <c r="A46" s="2" t="str">
        <f>[1]National_Participation_Pivot!A182</f>
        <v>Robert Mager - CM</v>
      </c>
      <c r="B46" s="3" t="str">
        <f>IF(ISERR(LEFT(A46,FIND(" - ",A46))),"NA",LEFT(A46,FIND(" - ",A46)))</f>
        <v xml:space="preserve">Robert Mager </v>
      </c>
      <c r="C46" t="str">
        <f>IF(ISERR(RIGHT(A46,LEN(A46)-FIND(" - ",A46)-2)),"NA",RIGHT(A46,LEN(A46)-FIND(" - ",A46)-2))</f>
        <v>CM</v>
      </c>
      <c r="D46" s="8">
        <f>IF(ISNA(VLOOKUP(A46,[1]National_Points_Pivot!$A$5:$C$400,2,FALSE)),0,VLOOKUP(A46,[1]National_Points_Pivot!$A$5:$C$400,2,FALSE))</f>
        <v>4</v>
      </c>
      <c r="E46" s="8">
        <f>IF(ISNA(VLOOKUP(A46,[1]National_Points_Pivot!$A$5:$C$400,3,FALSE)),0,VLOOKUP(A46,[1]National_Points_Pivot!$A$5:$C$400,3,FALSE))</f>
        <v>18</v>
      </c>
      <c r="F46" s="8">
        <f>IF(ISNA(MIN(VLOOKUP(A46,[1]National_Participation_Pivot!$A$4:$B$400,2,FALSE),5)*5),0,MIN(VLOOKUP(A46,[1]National_Participation_Pivot!$A$4:$B$400,2,FALSE),5)*5)</f>
        <v>10</v>
      </c>
      <c r="G46" s="8">
        <f>SUM(E46:F46)</f>
        <v>28</v>
      </c>
    </row>
    <row r="47" spans="1:7" x14ac:dyDescent="0.25">
      <c r="A47" s="2" t="str">
        <f>[1]National_Participation_Pivot!A58</f>
        <v>Daria Khachi - CM</v>
      </c>
      <c r="B47" s="3" t="str">
        <f>IF(ISERR(LEFT(A47,FIND(" - ",A47))),"NA",LEFT(A47,FIND(" - ",A47)))</f>
        <v xml:space="preserve">Daria Khachi </v>
      </c>
      <c r="C47" t="str">
        <f>IF(ISERR(RIGHT(A47,LEN(A47)-FIND(" - ",A47)-2)),"NA",RIGHT(A47,LEN(A47)-FIND(" - ",A47)-2))</f>
        <v>CM</v>
      </c>
      <c r="D47" s="8">
        <f>IF(ISNA(VLOOKUP(A47,[1]National_Points_Pivot!$A$5:$C$400,2,FALSE)),0,VLOOKUP(A47,[1]National_Points_Pivot!$A$5:$C$400,2,FALSE))</f>
        <v>4</v>
      </c>
      <c r="E47" s="8">
        <f>IF(ISNA(VLOOKUP(A47,[1]National_Points_Pivot!$A$5:$C$400,3,FALSE)),0,VLOOKUP(A47,[1]National_Points_Pivot!$A$5:$C$400,3,FALSE))</f>
        <v>22.5</v>
      </c>
      <c r="F47" s="8">
        <f>IF(ISNA(MIN(VLOOKUP(A47,[1]National_Participation_Pivot!$A$4:$B$400,2,FALSE),5)*5),0,MIN(VLOOKUP(A47,[1]National_Participation_Pivot!$A$4:$B$400,2,FALSE),5)*5)</f>
        <v>5</v>
      </c>
      <c r="G47" s="8">
        <f>SUM(E47:F47)</f>
        <v>27.5</v>
      </c>
    </row>
    <row r="48" spans="1:7" x14ac:dyDescent="0.25">
      <c r="A48" s="2" t="str">
        <f>[1]National_Participation_Pivot!A224</f>
        <v>Tom Wansor - CM</v>
      </c>
      <c r="B48" s="3" t="str">
        <f>IF(ISERR(LEFT(A48,FIND(" - ",A48))),"NA",LEFT(A48,FIND(" - ",A48)))</f>
        <v xml:space="preserve">Tom Wansor </v>
      </c>
      <c r="C48" t="str">
        <f>IF(ISERR(RIGHT(A48,LEN(A48)-FIND(" - ",A48)-2)),"NA",RIGHT(A48,LEN(A48)-FIND(" - ",A48)-2))</f>
        <v>CM</v>
      </c>
      <c r="D48" s="8">
        <f>IF(ISNA(VLOOKUP(A48,[1]National_Points_Pivot!$A$5:$C$400,2,FALSE)),0,VLOOKUP(A48,[1]National_Points_Pivot!$A$5:$C$400,2,FALSE))</f>
        <v>4</v>
      </c>
      <c r="E48" s="8">
        <f>IF(ISNA(VLOOKUP(A48,[1]National_Points_Pivot!$A$5:$C$400,3,FALSE)),0,VLOOKUP(A48,[1]National_Points_Pivot!$A$5:$C$400,3,FALSE))</f>
        <v>17</v>
      </c>
      <c r="F48" s="8">
        <f>IF(ISNA(MIN(VLOOKUP(A48,[1]National_Participation_Pivot!$A$4:$B$400,2,FALSE),5)*5),0,MIN(VLOOKUP(A48,[1]National_Participation_Pivot!$A$4:$B$400,2,FALSE),5)*5)</f>
        <v>10</v>
      </c>
      <c r="G48" s="8">
        <f>SUM(E48:F48)</f>
        <v>27</v>
      </c>
    </row>
    <row r="49" spans="1:7" x14ac:dyDescent="0.25">
      <c r="A49" s="2" t="str">
        <f>[1]National_Participation_Pivot!A48</f>
        <v>Chris Palumbo - CM</v>
      </c>
      <c r="B49" s="3" t="str">
        <f>IF(ISERR(LEFT(A49,FIND(" - ",A49))),"NA",LEFT(A49,FIND(" - ",A49)))</f>
        <v xml:space="preserve">Chris Palumbo </v>
      </c>
      <c r="C49" t="str">
        <f>IF(ISERR(RIGHT(A49,LEN(A49)-FIND(" - ",A49)-2)),"NA",RIGHT(A49,LEN(A49)-FIND(" - ",A49)-2))</f>
        <v>CM</v>
      </c>
      <c r="D49" s="8">
        <f>IF(ISNA(VLOOKUP(A49,[1]National_Points_Pivot!$A$5:$C$400,2,FALSE)),0,VLOOKUP(A49,[1]National_Points_Pivot!$A$5:$C$400,2,FALSE))</f>
        <v>2</v>
      </c>
      <c r="E49" s="8">
        <f>IF(ISNA(VLOOKUP(A49,[1]National_Points_Pivot!$A$5:$C$400,3,FALSE)),0,VLOOKUP(A49,[1]National_Points_Pivot!$A$5:$C$400,3,FALSE))</f>
        <v>18.5</v>
      </c>
      <c r="F49" s="8">
        <f>IF(ISNA(MIN(VLOOKUP(A49,[1]National_Participation_Pivot!$A$4:$B$400,2,FALSE),5)*5),0,MIN(VLOOKUP(A49,[1]National_Participation_Pivot!$A$4:$B$400,2,FALSE),5)*5)</f>
        <v>5</v>
      </c>
      <c r="G49" s="8">
        <f>SUM(E49:F49)</f>
        <v>23.5</v>
      </c>
    </row>
    <row r="50" spans="1:7" x14ac:dyDescent="0.25">
      <c r="A50" s="2" t="str">
        <f>[1]National_Participation_Pivot!A159</f>
        <v>Mike Akard - CM</v>
      </c>
      <c r="B50" s="3" t="str">
        <f>IF(ISERR(LEFT(A50,FIND(" - ",A50))),"NA",LEFT(A50,FIND(" - ",A50)))</f>
        <v xml:space="preserve">Mike Akard </v>
      </c>
      <c r="C50" t="str">
        <f>IF(ISERR(RIGHT(A50,LEN(A50)-FIND(" - ",A50)-2)),"NA",RIGHT(A50,LEN(A50)-FIND(" - ",A50)-2))</f>
        <v>CM</v>
      </c>
      <c r="D50" s="8">
        <f>IF(ISNA(VLOOKUP(A50,[1]National_Points_Pivot!$A$5:$C$400,2,FALSE)),0,VLOOKUP(A50,[1]National_Points_Pivot!$A$5:$C$400,2,FALSE))</f>
        <v>2</v>
      </c>
      <c r="E50" s="8">
        <f>IF(ISNA(VLOOKUP(A50,[1]National_Points_Pivot!$A$5:$C$400,3,FALSE)),0,VLOOKUP(A50,[1]National_Points_Pivot!$A$5:$C$400,3,FALSE))</f>
        <v>17.5</v>
      </c>
      <c r="F50" s="8">
        <f>IF(ISNA(MIN(VLOOKUP(A50,[1]National_Participation_Pivot!$A$4:$B$400,2,FALSE),5)*5),0,MIN(VLOOKUP(A50,[1]National_Participation_Pivot!$A$4:$B$400,2,FALSE),5)*5)</f>
        <v>5</v>
      </c>
      <c r="G50" s="8">
        <f>SUM(E50:F50)</f>
        <v>22.5</v>
      </c>
    </row>
    <row r="51" spans="1:7" x14ac:dyDescent="0.25">
      <c r="A51" s="2" t="str">
        <f>[1]National_Participation_Pivot!A81</f>
        <v>Erik Davis - CM</v>
      </c>
      <c r="B51" s="3" t="str">
        <f>IF(ISERR(LEFT(A51,FIND(" - ",A51))),"NA",LEFT(A51,FIND(" - ",A51)))</f>
        <v xml:space="preserve">Erik Davis </v>
      </c>
      <c r="C51" t="str">
        <f>IF(ISERR(RIGHT(A51,LEN(A51)-FIND(" - ",A51)-2)),"NA",RIGHT(A51,LEN(A51)-FIND(" - ",A51)-2))</f>
        <v>CM</v>
      </c>
      <c r="D51" s="8">
        <f>IF(ISNA(VLOOKUP(A51,[1]National_Points_Pivot!$A$5:$C$400,2,FALSE)),0,VLOOKUP(A51,[1]National_Points_Pivot!$A$5:$C$400,2,FALSE))</f>
        <v>1</v>
      </c>
      <c r="E51" s="8">
        <f>IF(ISNA(VLOOKUP(A51,[1]National_Points_Pivot!$A$5:$C$400,3,FALSE)),0,VLOOKUP(A51,[1]National_Points_Pivot!$A$5:$C$400,3,FALSE))</f>
        <v>10</v>
      </c>
      <c r="F51" s="8">
        <f>IF(ISNA(MIN(VLOOKUP(A51,[1]National_Participation_Pivot!$A$4:$B$400,2,FALSE),5)*5),0,MIN(VLOOKUP(A51,[1]National_Participation_Pivot!$A$4:$B$400,2,FALSE),5)*5)</f>
        <v>5</v>
      </c>
      <c r="G51" s="8">
        <f>SUM(E51:F51)</f>
        <v>15</v>
      </c>
    </row>
    <row r="52" spans="1:7" x14ac:dyDescent="0.25">
      <c r="A52" s="2" t="str">
        <f>[1]National_Participation_Pivot!A52</f>
        <v>Colin Moock - CM</v>
      </c>
      <c r="B52" s="3" t="str">
        <f>IF(ISERR(LEFT(A52,FIND(" - ",A52))),"NA",LEFT(A52,FIND(" - ",A52)))</f>
        <v xml:space="preserve">Colin Moock </v>
      </c>
      <c r="C52" t="str">
        <f>IF(ISERR(RIGHT(A52,LEN(A52)-FIND(" - ",A52)-2)),"NA",RIGHT(A52,LEN(A52)-FIND(" - ",A52)-2))</f>
        <v>CM</v>
      </c>
      <c r="D52" s="8">
        <f>IF(ISNA(VLOOKUP(A52,[1]National_Points_Pivot!$A$5:$C$400,2,FALSE)),0,VLOOKUP(A52,[1]National_Points_Pivot!$A$5:$C$400,2,FALSE))</f>
        <v>4</v>
      </c>
      <c r="E52" s="8">
        <f>IF(ISNA(VLOOKUP(A52,[1]National_Points_Pivot!$A$5:$C$400,3,FALSE)),0,VLOOKUP(A52,[1]National_Points_Pivot!$A$5:$C$400,3,FALSE))</f>
        <v>7</v>
      </c>
      <c r="F52" s="8">
        <f>IF(ISNA(MIN(VLOOKUP(A52,[1]National_Participation_Pivot!$A$4:$B$400,2,FALSE),5)*5),0,MIN(VLOOKUP(A52,[1]National_Participation_Pivot!$A$4:$B$400,2,FALSE),5)*5)</f>
        <v>5</v>
      </c>
      <c r="G52" s="8">
        <f>SUM(E52:F52)</f>
        <v>12</v>
      </c>
    </row>
    <row r="53" spans="1:7" x14ac:dyDescent="0.25">
      <c r="A53" s="2"/>
      <c r="B53" s="3"/>
    </row>
    <row r="54" spans="1:7" x14ac:dyDescent="0.25">
      <c r="A54" s="2" t="str">
        <f>[1]National_Participation_Pivot!A233</f>
        <v>Wade Wilson - DM</v>
      </c>
      <c r="B54" s="3" t="str">
        <f>IF(ISERR(LEFT(A54,FIND(" - ",A54))),"NA",LEFT(A54,FIND(" - ",A54)))</f>
        <v xml:space="preserve">Wade Wilson </v>
      </c>
      <c r="C54" t="str">
        <f>IF(ISERR(RIGHT(A54,LEN(A54)-FIND(" - ",A54)-2)),"NA",RIGHT(A54,LEN(A54)-FIND(" - ",A54)-2))</f>
        <v>DM</v>
      </c>
      <c r="D54" s="8">
        <f>IF(ISNA(VLOOKUP(A54,[1]National_Points_Pivot!$A$5:$C$400,2,FALSE)),0,VLOOKUP(A54,[1]National_Points_Pivot!$A$5:$C$400,2,FALSE))</f>
        <v>15</v>
      </c>
      <c r="E54" s="8">
        <f>IF(ISNA(VLOOKUP(A54,[1]National_Points_Pivot!$A$5:$C$400,3,FALSE)),0,VLOOKUP(A54,[1]National_Points_Pivot!$A$5:$C$400,3,FALSE))</f>
        <v>178</v>
      </c>
      <c r="F54" s="8">
        <f>IF(ISNA(MIN(VLOOKUP(A54,[1]National_Participation_Pivot!$A$4:$B$400,2,FALSE),5)*5),0,MIN(VLOOKUP(A54,[1]National_Participation_Pivot!$A$4:$B$400,2,FALSE),5)*5)</f>
        <v>25</v>
      </c>
      <c r="G54" s="8">
        <f>SUM(E54:F54)</f>
        <v>203</v>
      </c>
    </row>
    <row r="55" spans="1:7" x14ac:dyDescent="0.25">
      <c r="A55" s="2" t="str">
        <f>[1]National_Participation_Pivot!A46</f>
        <v>Cherie Culler - DM</v>
      </c>
      <c r="B55" s="3" t="str">
        <f>IF(ISERR(LEFT(A55,FIND(" - ",A55))),"NA",LEFT(A55,FIND(" - ",A55)))</f>
        <v xml:space="preserve">Cherie Culler </v>
      </c>
      <c r="C55" t="str">
        <f>IF(ISERR(RIGHT(A55,LEN(A55)-FIND(" - ",A55)-2)),"NA",RIGHT(A55,LEN(A55)-FIND(" - ",A55)-2))</f>
        <v>DM</v>
      </c>
      <c r="D55" s="8">
        <f>IF(ISNA(VLOOKUP(A55,[1]National_Points_Pivot!$A$5:$C$400,2,FALSE)),0,VLOOKUP(A55,[1]National_Points_Pivot!$A$5:$C$400,2,FALSE))</f>
        <v>16</v>
      </c>
      <c r="E55" s="8">
        <f>IF(ISNA(VLOOKUP(A55,[1]National_Points_Pivot!$A$5:$C$400,3,FALSE)),0,VLOOKUP(A55,[1]National_Points_Pivot!$A$5:$C$400,3,FALSE))</f>
        <v>163</v>
      </c>
      <c r="F55" s="8">
        <f>IF(ISNA(MIN(VLOOKUP(A55,[1]National_Participation_Pivot!$A$4:$B$400,2,FALSE),5)*5),0,MIN(VLOOKUP(A55,[1]National_Participation_Pivot!$A$4:$B$400,2,FALSE),5)*5)</f>
        <v>25</v>
      </c>
      <c r="G55" s="8">
        <f>SUM(E55:F55)</f>
        <v>188</v>
      </c>
    </row>
    <row r="56" spans="1:7" x14ac:dyDescent="0.25">
      <c r="A56" s="2" t="str">
        <f>[1]National_Participation_Pivot!A23</f>
        <v>April Curtis - DM</v>
      </c>
      <c r="B56" s="3" t="str">
        <f>IF(ISERR(LEFT(A56,FIND(" - ",A56))),"NA",LEFT(A56,FIND(" - ",A56)))</f>
        <v xml:space="preserve">April Curtis </v>
      </c>
      <c r="C56" t="str">
        <f>IF(ISERR(RIGHT(A56,LEN(A56)-FIND(" - ",A56)-2)),"NA",RIGHT(A56,LEN(A56)-FIND(" - ",A56)-2))</f>
        <v>DM</v>
      </c>
      <c r="D56" s="8">
        <f>IF(ISNA(VLOOKUP(A56,[1]National_Points_Pivot!$A$5:$C$400,2,FALSE)),0,VLOOKUP(A56,[1]National_Points_Pivot!$A$5:$C$400,2,FALSE))</f>
        <v>11</v>
      </c>
      <c r="E56" s="8">
        <f>IF(ISNA(VLOOKUP(A56,[1]National_Points_Pivot!$A$5:$C$400,3,FALSE)),0,VLOOKUP(A56,[1]National_Points_Pivot!$A$5:$C$400,3,FALSE))</f>
        <v>122.5</v>
      </c>
      <c r="F56" s="8">
        <f>IF(ISNA(MIN(VLOOKUP(A56,[1]National_Participation_Pivot!$A$4:$B$400,2,FALSE),5)*5),0,MIN(VLOOKUP(A56,[1]National_Participation_Pivot!$A$4:$B$400,2,FALSE),5)*5)</f>
        <v>20</v>
      </c>
      <c r="G56" s="8">
        <f>SUM(E56:F56)</f>
        <v>142.5</v>
      </c>
    </row>
    <row r="57" spans="1:7" x14ac:dyDescent="0.25">
      <c r="A57" s="2" t="str">
        <f>[1]National_Participation_Pivot!A173</f>
        <v>Raymond Peterson - DM</v>
      </c>
      <c r="B57" s="3" t="str">
        <f>IF(ISERR(LEFT(A57,FIND(" - ",A57))),"NA",LEFT(A57,FIND(" - ",A57)))</f>
        <v xml:space="preserve">Raymond Peterson </v>
      </c>
      <c r="C57" t="str">
        <f>IF(ISERR(RIGHT(A57,LEN(A57)-FIND(" - ",A57)-2)),"NA",RIGHT(A57,LEN(A57)-FIND(" - ",A57)-2))</f>
        <v>DM</v>
      </c>
      <c r="D57" s="8">
        <f>IF(ISNA(VLOOKUP(A57,[1]National_Points_Pivot!$A$5:$C$400,2,FALSE)),0,VLOOKUP(A57,[1]National_Points_Pivot!$A$5:$C$400,2,FALSE))</f>
        <v>15</v>
      </c>
      <c r="E57" s="8">
        <f>IF(ISNA(VLOOKUP(A57,[1]National_Points_Pivot!$A$5:$C$400,3,FALSE)),0,VLOOKUP(A57,[1]National_Points_Pivot!$A$5:$C$400,3,FALSE))</f>
        <v>119.5</v>
      </c>
      <c r="F57" s="8">
        <f>IF(ISNA(MIN(VLOOKUP(A57,[1]National_Participation_Pivot!$A$4:$B$400,2,FALSE),5)*5),0,MIN(VLOOKUP(A57,[1]National_Participation_Pivot!$A$4:$B$400,2,FALSE),5)*5)</f>
        <v>20</v>
      </c>
      <c r="G57" s="8">
        <f>SUM(E57:F57)</f>
        <v>139.5</v>
      </c>
    </row>
    <row r="58" spans="1:7" x14ac:dyDescent="0.25">
      <c r="A58" s="2" t="str">
        <f>[1]National_Participation_Pivot!A64</f>
        <v>David DePillo - DM</v>
      </c>
      <c r="B58" s="3" t="str">
        <f>IF(ISERR(LEFT(A58,FIND(" - ",A58))),"NA",LEFT(A58,FIND(" - ",A58)))</f>
        <v xml:space="preserve">David DePillo </v>
      </c>
      <c r="C58" t="str">
        <f>IF(ISERR(RIGHT(A58,LEN(A58)-FIND(" - ",A58)-2)),"NA",RIGHT(A58,LEN(A58)-FIND(" - ",A58)-2))</f>
        <v>DM</v>
      </c>
      <c r="D58" s="8">
        <f>IF(ISNA(VLOOKUP(A58,[1]National_Points_Pivot!$A$5:$C$400,2,FALSE)),0,VLOOKUP(A58,[1]National_Points_Pivot!$A$5:$C$400,2,FALSE))</f>
        <v>4</v>
      </c>
      <c r="E58" s="8">
        <f>IF(ISNA(VLOOKUP(A58,[1]National_Points_Pivot!$A$5:$C$400,3,FALSE)),0,VLOOKUP(A58,[1]National_Points_Pivot!$A$5:$C$400,3,FALSE))</f>
        <v>50.5</v>
      </c>
      <c r="F58" s="8">
        <f>IF(ISNA(MIN(VLOOKUP(A58,[1]National_Participation_Pivot!$A$4:$B$400,2,FALSE),5)*5),0,MIN(VLOOKUP(A58,[1]National_Participation_Pivot!$A$4:$B$400,2,FALSE),5)*5)</f>
        <v>10</v>
      </c>
      <c r="G58" s="8">
        <f>SUM(E58:F58)</f>
        <v>60.5</v>
      </c>
    </row>
    <row r="59" spans="1:7" x14ac:dyDescent="0.25">
      <c r="A59" s="2" t="str">
        <f>[1]National_Participation_Pivot!A19</f>
        <v>Andrew Sanchez - DM</v>
      </c>
      <c r="B59" s="3" t="str">
        <f>IF(ISERR(LEFT(A59,FIND(" - ",A59))),"NA",LEFT(A59,FIND(" - ",A59)))</f>
        <v xml:space="preserve">Andrew Sanchez </v>
      </c>
      <c r="C59" t="str">
        <f>IF(ISERR(RIGHT(A59,LEN(A59)-FIND(" - ",A59)-2)),"NA",RIGHT(A59,LEN(A59)-FIND(" - ",A59)-2))</f>
        <v>DM</v>
      </c>
      <c r="D59" s="8">
        <f>IF(ISNA(VLOOKUP(A59,[1]National_Points_Pivot!$A$5:$C$400,2,FALSE)),0,VLOOKUP(A59,[1]National_Points_Pivot!$A$5:$C$400,2,FALSE))</f>
        <v>3</v>
      </c>
      <c r="E59" s="8">
        <f>IF(ISNA(VLOOKUP(A59,[1]National_Points_Pivot!$A$5:$C$400,3,FALSE)),0,VLOOKUP(A59,[1]National_Points_Pivot!$A$5:$C$400,3,FALSE))</f>
        <v>51</v>
      </c>
      <c r="F59" s="8">
        <f>IF(ISNA(MIN(VLOOKUP(A59,[1]National_Participation_Pivot!$A$4:$B$400,2,FALSE),5)*5),0,MIN(VLOOKUP(A59,[1]National_Participation_Pivot!$A$4:$B$400,2,FALSE),5)*5)</f>
        <v>5</v>
      </c>
      <c r="G59" s="8">
        <f>SUM(E59:F59)</f>
        <v>56</v>
      </c>
    </row>
    <row r="60" spans="1:7" x14ac:dyDescent="0.25">
      <c r="A60" s="2" t="str">
        <f>[1]National_Participation_Pivot!A129</f>
        <v>Keith Primozic - DM</v>
      </c>
      <c r="B60" s="3" t="str">
        <f>IF(ISERR(LEFT(A60,FIND(" - ",A60))),"NA",LEFT(A60,FIND(" - ",A60)))</f>
        <v xml:space="preserve">Keith Primozic </v>
      </c>
      <c r="C60" t="str">
        <f>IF(ISERR(RIGHT(A60,LEN(A60)-FIND(" - ",A60)-2)),"NA",RIGHT(A60,LEN(A60)-FIND(" - ",A60)-2))</f>
        <v>DM</v>
      </c>
      <c r="D60" s="8">
        <f>IF(ISNA(VLOOKUP(A60,[1]National_Points_Pivot!$A$5:$C$400,2,FALSE)),0,VLOOKUP(A60,[1]National_Points_Pivot!$A$5:$C$400,2,FALSE))</f>
        <v>4</v>
      </c>
      <c r="E60" s="8">
        <f>IF(ISNA(VLOOKUP(A60,[1]National_Points_Pivot!$A$5:$C$400,3,FALSE)),0,VLOOKUP(A60,[1]National_Points_Pivot!$A$5:$C$400,3,FALSE))</f>
        <v>41</v>
      </c>
      <c r="F60" s="8">
        <f>IF(ISNA(MIN(VLOOKUP(A60,[1]National_Participation_Pivot!$A$4:$B$400,2,FALSE),5)*5),0,MIN(VLOOKUP(A60,[1]National_Participation_Pivot!$A$4:$B$400,2,FALSE),5)*5)</f>
        <v>10</v>
      </c>
      <c r="G60" s="8">
        <f>SUM(E60:F60)</f>
        <v>51</v>
      </c>
    </row>
    <row r="61" spans="1:7" x14ac:dyDescent="0.25">
      <c r="A61" s="2" t="str">
        <f>[1]National_Participation_Pivot!A160</f>
        <v>Mike Hinkley - DM</v>
      </c>
      <c r="B61" s="3" t="str">
        <f>IF(ISERR(LEFT(A61,FIND(" - ",A61))),"NA",LEFT(A61,FIND(" - ",A61)))</f>
        <v xml:space="preserve">Mike Hinkley </v>
      </c>
      <c r="C61" t="str">
        <f>IF(ISERR(RIGHT(A61,LEN(A61)-FIND(" - ",A61)-2)),"NA",RIGHT(A61,LEN(A61)-FIND(" - ",A61)-2))</f>
        <v>DM</v>
      </c>
      <c r="D61" s="8">
        <f>IF(ISNA(VLOOKUP(A61,[1]National_Points_Pivot!$A$5:$C$400,2,FALSE)),0,VLOOKUP(A61,[1]National_Points_Pivot!$A$5:$C$400,2,FALSE))</f>
        <v>3</v>
      </c>
      <c r="E61" s="8">
        <f>IF(ISNA(VLOOKUP(A61,[1]National_Points_Pivot!$A$5:$C$400,3,FALSE)),0,VLOOKUP(A61,[1]National_Points_Pivot!$A$5:$C$400,3,FALSE))</f>
        <v>36.5</v>
      </c>
      <c r="F61" s="8">
        <f>IF(ISNA(MIN(VLOOKUP(A61,[1]National_Participation_Pivot!$A$4:$B$400,2,FALSE),5)*5),0,MIN(VLOOKUP(A61,[1]National_Participation_Pivot!$A$4:$B$400,2,FALSE),5)*5)</f>
        <v>10</v>
      </c>
      <c r="G61" s="8">
        <f>SUM(E61:F61)</f>
        <v>46.5</v>
      </c>
    </row>
    <row r="62" spans="1:7" x14ac:dyDescent="0.25">
      <c r="A62" s="2" t="str">
        <f>[1]National_Participation_Pivot!A134</f>
        <v>Laszlo Sebo - DM</v>
      </c>
      <c r="B62" s="3" t="str">
        <f>IF(ISERR(LEFT(A62,FIND(" - ",A62))),"NA",LEFT(A62,FIND(" - ",A62)))</f>
        <v xml:space="preserve">Laszlo Sebo </v>
      </c>
      <c r="C62" t="str">
        <f>IF(ISERR(RIGHT(A62,LEN(A62)-FIND(" - ",A62)-2)),"NA",RIGHT(A62,LEN(A62)-FIND(" - ",A62)-2))</f>
        <v>DM</v>
      </c>
      <c r="D62" s="8">
        <f>IF(ISNA(VLOOKUP(A62,[1]National_Points_Pivot!$A$5:$C$400,2,FALSE)),0,VLOOKUP(A62,[1]National_Points_Pivot!$A$5:$C$400,2,FALSE))</f>
        <v>4</v>
      </c>
      <c r="E62" s="8">
        <f>IF(ISNA(VLOOKUP(A62,[1]National_Points_Pivot!$A$5:$C$400,3,FALSE)),0,VLOOKUP(A62,[1]National_Points_Pivot!$A$5:$C$400,3,FALSE))</f>
        <v>33.5</v>
      </c>
      <c r="F62" s="8">
        <f>IF(ISNA(MIN(VLOOKUP(A62,[1]National_Participation_Pivot!$A$4:$B$400,2,FALSE),5)*5),0,MIN(VLOOKUP(A62,[1]National_Participation_Pivot!$A$4:$B$400,2,FALSE),5)*5)</f>
        <v>10</v>
      </c>
      <c r="G62" s="8">
        <f>SUM(E62:F62)</f>
        <v>43.5</v>
      </c>
    </row>
    <row r="63" spans="1:7" x14ac:dyDescent="0.25">
      <c r="A63" s="2" t="str">
        <f>[1]National_Participation_Pivot!A185</f>
        <v>Robert Strom - DM</v>
      </c>
      <c r="B63" s="3" t="str">
        <f>IF(ISERR(LEFT(A63,FIND(" - ",A63))),"NA",LEFT(A63,FIND(" - ",A63)))</f>
        <v xml:space="preserve">Robert Strom </v>
      </c>
      <c r="C63" t="str">
        <f>IF(ISERR(RIGHT(A63,LEN(A63)-FIND(" - ",A63)-2)),"NA",RIGHT(A63,LEN(A63)-FIND(" - ",A63)-2))</f>
        <v>DM</v>
      </c>
      <c r="D63" s="8">
        <f>IF(ISNA(VLOOKUP(A63,[1]National_Points_Pivot!$A$5:$C$400,2,FALSE)),0,VLOOKUP(A63,[1]National_Points_Pivot!$A$5:$C$400,2,FALSE))</f>
        <v>4</v>
      </c>
      <c r="E63" s="8">
        <f>IF(ISNA(VLOOKUP(A63,[1]National_Points_Pivot!$A$5:$C$400,3,FALSE)),0,VLOOKUP(A63,[1]National_Points_Pivot!$A$5:$C$400,3,FALSE))</f>
        <v>32.5</v>
      </c>
      <c r="F63" s="8">
        <f>IF(ISNA(MIN(VLOOKUP(A63,[1]National_Participation_Pivot!$A$4:$B$400,2,FALSE),5)*5),0,MIN(VLOOKUP(A63,[1]National_Participation_Pivot!$A$4:$B$400,2,FALSE),5)*5)</f>
        <v>10</v>
      </c>
      <c r="G63" s="8">
        <f>SUM(E63:F63)</f>
        <v>42.5</v>
      </c>
    </row>
    <row r="64" spans="1:7" x14ac:dyDescent="0.25">
      <c r="A64" s="2" t="str">
        <f>[1]National_Participation_Pivot!A9</f>
        <v>Alex Goare - DM</v>
      </c>
      <c r="B64" s="3" t="str">
        <f>IF(ISERR(LEFT(A64,FIND(" - ",A64))),"NA",LEFT(A64,FIND(" - ",A64)))</f>
        <v xml:space="preserve">Alex Goare </v>
      </c>
      <c r="C64" t="str">
        <f>IF(ISERR(RIGHT(A64,LEN(A64)-FIND(" - ",A64)-2)),"NA",RIGHT(A64,LEN(A64)-FIND(" - ",A64)-2))</f>
        <v>DM</v>
      </c>
      <c r="D64" s="8">
        <f>IF(ISNA(VLOOKUP(A64,[1]National_Points_Pivot!$A$5:$C$400,2,FALSE)),0,VLOOKUP(A64,[1]National_Points_Pivot!$A$5:$C$400,2,FALSE))</f>
        <v>2</v>
      </c>
      <c r="E64" s="8">
        <f>IF(ISNA(VLOOKUP(A64,[1]National_Points_Pivot!$A$5:$C$400,3,FALSE)),0,VLOOKUP(A64,[1]National_Points_Pivot!$A$5:$C$400,3,FALSE))</f>
        <v>33</v>
      </c>
      <c r="F64" s="8">
        <f>IF(ISNA(MIN(VLOOKUP(A64,[1]National_Participation_Pivot!$A$4:$B$400,2,FALSE),5)*5),0,MIN(VLOOKUP(A64,[1]National_Participation_Pivot!$A$4:$B$400,2,FALSE),5)*5)</f>
        <v>5</v>
      </c>
      <c r="G64" s="8">
        <f>SUM(E64:F64)</f>
        <v>38</v>
      </c>
    </row>
    <row r="65" spans="1:7" x14ac:dyDescent="0.25">
      <c r="A65" s="2" t="str">
        <f>[1]National_Participation_Pivot!A152</f>
        <v>Michael Goulde - DM</v>
      </c>
      <c r="B65" s="3" t="str">
        <f>IF(ISERR(LEFT(A65,FIND(" - ",A65))),"NA",LEFT(A65,FIND(" - ",A65)))</f>
        <v xml:space="preserve">Michael Goulde </v>
      </c>
      <c r="C65" t="str">
        <f>IF(ISERR(RIGHT(A65,LEN(A65)-FIND(" - ",A65)-2)),"NA",RIGHT(A65,LEN(A65)-FIND(" - ",A65)-2))</f>
        <v>DM</v>
      </c>
      <c r="D65" s="8">
        <f>IF(ISNA(VLOOKUP(A65,[1]National_Points_Pivot!$A$5:$C$400,2,FALSE)),0,VLOOKUP(A65,[1]National_Points_Pivot!$A$5:$C$400,2,FALSE))</f>
        <v>2</v>
      </c>
      <c r="E65" s="8">
        <f>IF(ISNA(VLOOKUP(A65,[1]National_Points_Pivot!$A$5:$C$400,3,FALSE)),0,VLOOKUP(A65,[1]National_Points_Pivot!$A$5:$C$400,3,FALSE))</f>
        <v>26</v>
      </c>
      <c r="F65" s="8">
        <f>IF(ISNA(MIN(VLOOKUP(A65,[1]National_Participation_Pivot!$A$4:$B$400,2,FALSE),5)*5),0,MIN(VLOOKUP(A65,[1]National_Participation_Pivot!$A$4:$B$400,2,FALSE),5)*5)</f>
        <v>5</v>
      </c>
      <c r="G65" s="8">
        <f>SUM(E65:F65)</f>
        <v>31</v>
      </c>
    </row>
    <row r="66" spans="1:7" x14ac:dyDescent="0.25">
      <c r="A66" s="2" t="str">
        <f>[1]National_Participation_Pivot!A34</f>
        <v>Brett Strom - DM</v>
      </c>
      <c r="B66" s="3" t="str">
        <f>IF(ISERR(LEFT(A66,FIND(" - ",A66))),"NA",LEFT(A66,FIND(" - ",A66)))</f>
        <v xml:space="preserve">Brett Strom </v>
      </c>
      <c r="C66" t="str">
        <f>IF(ISERR(RIGHT(A66,LEN(A66)-FIND(" - ",A66)-2)),"NA",RIGHT(A66,LEN(A66)-FIND(" - ",A66)-2))</f>
        <v>DM</v>
      </c>
      <c r="D66" s="8">
        <f>IF(ISNA(VLOOKUP(A66,[1]National_Points_Pivot!$A$5:$C$400,2,FALSE)),0,VLOOKUP(A66,[1]National_Points_Pivot!$A$5:$C$400,2,FALSE))</f>
        <v>2</v>
      </c>
      <c r="E66" s="8">
        <f>IF(ISNA(VLOOKUP(A66,[1]National_Points_Pivot!$A$5:$C$400,3,FALSE)),0,VLOOKUP(A66,[1]National_Points_Pivot!$A$5:$C$400,3,FALSE))</f>
        <v>25</v>
      </c>
      <c r="F66" s="8">
        <f>IF(ISNA(MIN(VLOOKUP(A66,[1]National_Participation_Pivot!$A$4:$B$400,2,FALSE),5)*5),0,MIN(VLOOKUP(A66,[1]National_Participation_Pivot!$A$4:$B$400,2,FALSE),5)*5)</f>
        <v>5</v>
      </c>
      <c r="G66" s="8">
        <f>SUM(E66:F66)</f>
        <v>30</v>
      </c>
    </row>
    <row r="67" spans="1:7" x14ac:dyDescent="0.25">
      <c r="A67" s="2" t="str">
        <f>[1]National_Participation_Pivot!A87</f>
        <v>Fred Turner - DM</v>
      </c>
      <c r="B67" s="3" t="str">
        <f>IF(ISERR(LEFT(A67,FIND(" - ",A67))),"NA",LEFT(A67,FIND(" - ",A67)))</f>
        <v xml:space="preserve">Fred Turner </v>
      </c>
      <c r="C67" t="str">
        <f>IF(ISERR(RIGHT(A67,LEN(A67)-FIND(" - ",A67)-2)),"NA",RIGHT(A67,LEN(A67)-FIND(" - ",A67)-2))</f>
        <v>DM</v>
      </c>
      <c r="D67" s="8">
        <f>IF(ISNA(VLOOKUP(A67,[1]National_Points_Pivot!$A$5:$C$400,2,FALSE)),0,VLOOKUP(A67,[1]National_Points_Pivot!$A$5:$C$400,2,FALSE))</f>
        <v>2</v>
      </c>
      <c r="E67" s="8">
        <f>IF(ISNA(VLOOKUP(A67,[1]National_Points_Pivot!$A$5:$C$400,3,FALSE)),0,VLOOKUP(A67,[1]National_Points_Pivot!$A$5:$C$400,3,FALSE))</f>
        <v>19.5</v>
      </c>
      <c r="F67" s="8">
        <f>IF(ISNA(MIN(VLOOKUP(A67,[1]National_Participation_Pivot!$A$4:$B$400,2,FALSE),5)*5),0,MIN(VLOOKUP(A67,[1]National_Participation_Pivot!$A$4:$B$400,2,FALSE),5)*5)</f>
        <v>5</v>
      </c>
      <c r="G67" s="8">
        <f>SUM(E67:F67)</f>
        <v>24.5</v>
      </c>
    </row>
    <row r="68" spans="1:7" x14ac:dyDescent="0.25">
      <c r="A68" s="2" t="str">
        <f>[1]National_Participation_Pivot!A85</f>
        <v>Fred Landwehr - DM</v>
      </c>
      <c r="B68" s="3" t="str">
        <f>IF(ISERR(LEFT(A68,FIND(" - ",A68))),"NA",LEFT(A68,FIND(" - ",A68)))</f>
        <v xml:space="preserve">Fred Landwehr </v>
      </c>
      <c r="C68" t="str">
        <f>IF(ISERR(RIGHT(A68,LEN(A68)-FIND(" - ",A68)-2)),"NA",RIGHT(A68,LEN(A68)-FIND(" - ",A68)-2))</f>
        <v>DM</v>
      </c>
      <c r="D68" s="8">
        <f>IF(ISNA(VLOOKUP(A68,[1]National_Points_Pivot!$A$5:$C$400,2,FALSE)),0,VLOOKUP(A68,[1]National_Points_Pivot!$A$5:$C$400,2,FALSE))</f>
        <v>2</v>
      </c>
      <c r="E68" s="8">
        <f>IF(ISNA(VLOOKUP(A68,[1]National_Points_Pivot!$A$5:$C$400,3,FALSE)),0,VLOOKUP(A68,[1]National_Points_Pivot!$A$5:$C$400,3,FALSE))</f>
        <v>17.5</v>
      </c>
      <c r="F68" s="8">
        <f>IF(ISNA(MIN(VLOOKUP(A68,[1]National_Participation_Pivot!$A$4:$B$400,2,FALSE),5)*5),0,MIN(VLOOKUP(A68,[1]National_Participation_Pivot!$A$4:$B$400,2,FALSE),5)*5)</f>
        <v>5</v>
      </c>
      <c r="G68" s="8">
        <f>SUM(E68:F68)</f>
        <v>22.5</v>
      </c>
    </row>
    <row r="69" spans="1:7" x14ac:dyDescent="0.25">
      <c r="A69" s="2" t="str">
        <f>[1]National_Participation_Pivot!A220</f>
        <v>Todd Newcomer - DM</v>
      </c>
      <c r="B69" s="3" t="str">
        <f>IF(ISERR(LEFT(A69,FIND(" - ",A69))),"NA",LEFT(A69,FIND(" - ",A69)))</f>
        <v xml:space="preserve">Todd Newcomer </v>
      </c>
      <c r="C69" t="str">
        <f>IF(ISERR(RIGHT(A69,LEN(A69)-FIND(" - ",A69)-2)),"NA",RIGHT(A69,LEN(A69)-FIND(" - ",A69)-2))</f>
        <v>DM</v>
      </c>
      <c r="D69" s="8">
        <f>IF(ISNA(VLOOKUP(A69,[1]National_Points_Pivot!$A$5:$C$400,2,FALSE)),0,VLOOKUP(A69,[1]National_Points_Pivot!$A$5:$C$400,2,FALSE))</f>
        <v>3</v>
      </c>
      <c r="E69" s="8">
        <f>IF(ISNA(VLOOKUP(A69,[1]National_Points_Pivot!$A$5:$C$400,3,FALSE)),0,VLOOKUP(A69,[1]National_Points_Pivot!$A$5:$C$400,3,FALSE))</f>
        <v>14.5</v>
      </c>
      <c r="F69" s="8">
        <f>IF(ISNA(MIN(VLOOKUP(A69,[1]National_Participation_Pivot!$A$4:$B$400,2,FALSE),5)*5),0,MIN(VLOOKUP(A69,[1]National_Participation_Pivot!$A$4:$B$400,2,FALSE),5)*5)</f>
        <v>5</v>
      </c>
      <c r="G69" s="8">
        <f>SUM(E69:F69)</f>
        <v>19.5</v>
      </c>
    </row>
    <row r="70" spans="1:7" x14ac:dyDescent="0.25">
      <c r="A70" s="2" t="str">
        <f>[1]National_Participation_Pivot!A154</f>
        <v>Michael Hinkley - DM</v>
      </c>
      <c r="B70" s="3" t="str">
        <f>IF(ISERR(LEFT(A70,FIND(" - ",A70))),"NA",LEFT(A70,FIND(" - ",A70)))</f>
        <v xml:space="preserve">Michael Hinkley </v>
      </c>
      <c r="C70" t="str">
        <f>IF(ISERR(RIGHT(A70,LEN(A70)-FIND(" - ",A70)-2)),"NA",RIGHT(A70,LEN(A70)-FIND(" - ",A70)-2))</f>
        <v>DM</v>
      </c>
      <c r="D70" s="8">
        <f>IF(ISNA(VLOOKUP(A70,[1]National_Points_Pivot!$A$5:$C$400,2,FALSE)),0,VLOOKUP(A70,[1]National_Points_Pivot!$A$5:$C$400,2,FALSE))</f>
        <v>2</v>
      </c>
      <c r="E70" s="8">
        <f>IF(ISNA(VLOOKUP(A70,[1]National_Points_Pivot!$A$5:$C$400,3,FALSE)),0,VLOOKUP(A70,[1]National_Points_Pivot!$A$5:$C$400,3,FALSE))</f>
        <v>13</v>
      </c>
      <c r="F70" s="8">
        <f>IF(ISNA(MIN(VLOOKUP(A70,[1]National_Participation_Pivot!$A$4:$B$400,2,FALSE),5)*5),0,MIN(VLOOKUP(A70,[1]National_Participation_Pivot!$A$4:$B$400,2,FALSE),5)*5)</f>
        <v>5</v>
      </c>
      <c r="G70" s="8">
        <f>SUM(E70:F70)</f>
        <v>18</v>
      </c>
    </row>
    <row r="71" spans="1:7" x14ac:dyDescent="0.25">
      <c r="A71" s="2" t="str">
        <f>[1]National_Participation_Pivot!A6</f>
        <v>Adrienne Hughes - DM</v>
      </c>
      <c r="B71" s="3" t="str">
        <f>IF(ISERR(LEFT(A71,FIND(" - ",A71))),"NA",LEFT(A71,FIND(" - ",A71)))</f>
        <v xml:space="preserve">Adrienne Hughes </v>
      </c>
      <c r="C71" t="str">
        <f>IF(ISERR(RIGHT(A71,LEN(A71)-FIND(" - ",A71)-2)),"NA",RIGHT(A71,LEN(A71)-FIND(" - ",A71)-2))</f>
        <v>DM</v>
      </c>
      <c r="D71" s="8">
        <f>IF(ISNA(VLOOKUP(A71,[1]National_Points_Pivot!$A$5:$C$400,2,FALSE)),0,VLOOKUP(A71,[1]National_Points_Pivot!$A$5:$C$400,2,FALSE))</f>
        <v>2</v>
      </c>
      <c r="E71" s="8">
        <f>IF(ISNA(VLOOKUP(A71,[1]National_Points_Pivot!$A$5:$C$400,3,FALSE)),0,VLOOKUP(A71,[1]National_Points_Pivot!$A$5:$C$400,3,FALSE))</f>
        <v>12.5</v>
      </c>
      <c r="F71" s="8">
        <f>IF(ISNA(MIN(VLOOKUP(A71,[1]National_Participation_Pivot!$A$4:$B$400,2,FALSE),5)*5),0,MIN(VLOOKUP(A71,[1]National_Participation_Pivot!$A$4:$B$400,2,FALSE),5)*5)</f>
        <v>5</v>
      </c>
      <c r="G71" s="8">
        <f>SUM(E71:F71)</f>
        <v>17.5</v>
      </c>
    </row>
    <row r="72" spans="1:7" x14ac:dyDescent="0.25">
      <c r="A72" s="2" t="str">
        <f>[1]National_Participation_Pivot!A88</f>
        <v>Frederick Landwehr - DM</v>
      </c>
      <c r="B72" s="3" t="str">
        <f>IF(ISERR(LEFT(A72,FIND(" - ",A72))),"NA",LEFT(A72,FIND(" - ",A72)))</f>
        <v xml:space="preserve">Frederick Landwehr </v>
      </c>
      <c r="C72" t="str">
        <f>IF(ISERR(RIGHT(A72,LEN(A72)-FIND(" - ",A72)-2)),"NA",RIGHT(A72,LEN(A72)-FIND(" - ",A72)-2))</f>
        <v>DM</v>
      </c>
      <c r="D72" s="8">
        <f>IF(ISNA(VLOOKUP(A72,[1]National_Points_Pivot!$A$5:$C$400,2,FALSE)),0,VLOOKUP(A72,[1]National_Points_Pivot!$A$5:$C$400,2,FALSE))</f>
        <v>1</v>
      </c>
      <c r="E72" s="8">
        <f>IF(ISNA(VLOOKUP(A72,[1]National_Points_Pivot!$A$5:$C$400,3,FALSE)),0,VLOOKUP(A72,[1]National_Points_Pivot!$A$5:$C$400,3,FALSE))</f>
        <v>10.5</v>
      </c>
      <c r="F72" s="8">
        <f>IF(ISNA(MIN(VLOOKUP(A72,[1]National_Participation_Pivot!$A$4:$B$400,2,FALSE),5)*5),0,MIN(VLOOKUP(A72,[1]National_Participation_Pivot!$A$4:$B$400,2,FALSE),5)*5)</f>
        <v>5</v>
      </c>
      <c r="G72" s="8">
        <f>SUM(E72:F72)</f>
        <v>15.5</v>
      </c>
    </row>
    <row r="73" spans="1:7" x14ac:dyDescent="0.25">
      <c r="A73" s="2" t="str">
        <f>[1]National_Participation_Pivot!A123</f>
        <v>Joseph DePillo - DM</v>
      </c>
      <c r="B73" s="3" t="str">
        <f>IF(ISERR(LEFT(A73,FIND(" - ",A73))),"NA",LEFT(A73,FIND(" - ",A73)))</f>
        <v xml:space="preserve">Joseph DePillo </v>
      </c>
      <c r="C73" t="str">
        <f>IF(ISERR(RIGHT(A73,LEN(A73)-FIND(" - ",A73)-2)),"NA",RIGHT(A73,LEN(A73)-FIND(" - ",A73)-2))</f>
        <v>DM</v>
      </c>
      <c r="D73" s="8">
        <f>IF(ISNA(VLOOKUP(A73,[1]National_Points_Pivot!$A$5:$C$400,2,FALSE)),0,VLOOKUP(A73,[1]National_Points_Pivot!$A$5:$C$400,2,FALSE))</f>
        <v>1</v>
      </c>
      <c r="E73" s="8">
        <f>IF(ISNA(VLOOKUP(A73,[1]National_Points_Pivot!$A$5:$C$400,3,FALSE)),0,VLOOKUP(A73,[1]National_Points_Pivot!$A$5:$C$400,3,FALSE))</f>
        <v>10.5</v>
      </c>
      <c r="F73" s="8">
        <f>IF(ISNA(MIN(VLOOKUP(A73,[1]National_Participation_Pivot!$A$4:$B$400,2,FALSE),5)*5),0,MIN(VLOOKUP(A73,[1]National_Participation_Pivot!$A$4:$B$400,2,FALSE),5)*5)</f>
        <v>5</v>
      </c>
      <c r="G73" s="8">
        <f>SUM(E73:F73)</f>
        <v>15.5</v>
      </c>
    </row>
    <row r="74" spans="1:7" x14ac:dyDescent="0.25">
      <c r="A74" s="2" t="str">
        <f>[1]National_Participation_Pivot!A55</f>
        <v>Dan Connor - DM</v>
      </c>
      <c r="B74" s="3" t="str">
        <f>IF(ISERR(LEFT(A74,FIND(" - ",A74))),"NA",LEFT(A74,FIND(" - ",A74)))</f>
        <v xml:space="preserve">Dan Connor </v>
      </c>
      <c r="C74" t="str">
        <f>IF(ISERR(RIGHT(A74,LEN(A74)-FIND(" - ",A74)-2)),"NA",RIGHT(A74,LEN(A74)-FIND(" - ",A74)-2))</f>
        <v>DM</v>
      </c>
      <c r="D74" s="8">
        <f>IF(ISNA(VLOOKUP(A74,[1]National_Points_Pivot!$A$5:$C$400,2,FALSE)),0,VLOOKUP(A74,[1]National_Points_Pivot!$A$5:$C$400,2,FALSE))</f>
        <v>2</v>
      </c>
      <c r="E74" s="8">
        <f>IF(ISNA(VLOOKUP(A74,[1]National_Points_Pivot!$A$5:$C$400,3,FALSE)),0,VLOOKUP(A74,[1]National_Points_Pivot!$A$5:$C$400,3,FALSE))</f>
        <v>10</v>
      </c>
      <c r="F74" s="8">
        <f>IF(ISNA(MIN(VLOOKUP(A74,[1]National_Participation_Pivot!$A$4:$B$400,2,FALSE),5)*5),0,MIN(VLOOKUP(A74,[1]National_Participation_Pivot!$A$4:$B$400,2,FALSE),5)*5)</f>
        <v>5</v>
      </c>
      <c r="G74" s="8">
        <f>SUM(E74:F74)</f>
        <v>15</v>
      </c>
    </row>
    <row r="75" spans="1:7" x14ac:dyDescent="0.25">
      <c r="A75" s="2" t="str">
        <f>[1]National_Participation_Pivot!A155</f>
        <v>Michael Lee - DM</v>
      </c>
      <c r="B75" s="3" t="str">
        <f>IF(ISERR(LEFT(A75,FIND(" - ",A75))),"NA",LEFT(A75,FIND(" - ",A75)))</f>
        <v xml:space="preserve">Michael Lee </v>
      </c>
      <c r="C75" t="str">
        <f>IF(ISERR(RIGHT(A75,LEN(A75)-FIND(" - ",A75)-2)),"NA",RIGHT(A75,LEN(A75)-FIND(" - ",A75)-2))</f>
        <v>DM</v>
      </c>
      <c r="D75" s="8">
        <f>IF(ISNA(VLOOKUP(A75,[1]National_Points_Pivot!$A$5:$C$400,2,FALSE)),0,VLOOKUP(A75,[1]National_Points_Pivot!$A$5:$C$400,2,FALSE))</f>
        <v>1</v>
      </c>
      <c r="E75" s="8">
        <f>IF(ISNA(VLOOKUP(A75,[1]National_Points_Pivot!$A$5:$C$400,3,FALSE)),0,VLOOKUP(A75,[1]National_Points_Pivot!$A$5:$C$400,3,FALSE))</f>
        <v>0</v>
      </c>
      <c r="F75" s="8">
        <f>IF(ISNA(MIN(VLOOKUP(A75,[1]National_Participation_Pivot!$A$4:$B$400,2,FALSE),5)*5),0,MIN(VLOOKUP(A75,[1]National_Participation_Pivot!$A$4:$B$400,2,FALSE),5)*5)</f>
        <v>0</v>
      </c>
      <c r="G75" s="8">
        <f>SUM(E75:F75)</f>
        <v>0</v>
      </c>
    </row>
    <row r="76" spans="1:7" x14ac:dyDescent="0.25">
      <c r="A76" s="2"/>
      <c r="B76" s="3"/>
    </row>
    <row r="77" spans="1:7" x14ac:dyDescent="0.25">
      <c r="A77" s="2" t="str">
        <f>[1]National_Participation_Pivot!A190</f>
        <v>Ross Karlin - EM</v>
      </c>
      <c r="B77" s="3" t="str">
        <f>IF(ISERR(LEFT(A77,FIND(" - ",A77))),"NA",LEFT(A77,FIND(" - ",A77)))</f>
        <v xml:space="preserve">Ross Karlin </v>
      </c>
      <c r="C77" t="str">
        <f>IF(ISERR(RIGHT(A77,LEN(A77)-FIND(" - ",A77)-2)),"NA",RIGHT(A77,LEN(A77)-FIND(" - ",A77)-2))</f>
        <v>EM</v>
      </c>
      <c r="D77" s="8">
        <f>IF(ISNA(VLOOKUP(A77,[1]National_Points_Pivot!$A$5:$C$400,2,FALSE)),0,VLOOKUP(A77,[1]National_Points_Pivot!$A$5:$C$400,2,FALSE))</f>
        <v>9</v>
      </c>
      <c r="E77" s="8">
        <f>IF(ISNA(VLOOKUP(A77,[1]National_Points_Pivot!$A$5:$C$400,3,FALSE)),0,VLOOKUP(A77,[1]National_Points_Pivot!$A$5:$C$400,3,FALSE))</f>
        <v>95</v>
      </c>
      <c r="F77" s="8">
        <f>IF(ISNA(MIN(VLOOKUP(A77,[1]National_Participation_Pivot!$A$4:$B$400,2,FALSE),5)*5),0,MIN(VLOOKUP(A77,[1]National_Participation_Pivot!$A$4:$B$400,2,FALSE),5)*5)</f>
        <v>15</v>
      </c>
      <c r="G77" s="8">
        <f>SUM(E77:F77)</f>
        <v>110</v>
      </c>
    </row>
    <row r="78" spans="1:7" x14ac:dyDescent="0.25">
      <c r="A78" s="2" t="str">
        <f>[1]National_Participation_Pivot!A114</f>
        <v>John Barhydt - EM</v>
      </c>
      <c r="B78" s="3" t="str">
        <f>IF(ISERR(LEFT(A78,FIND(" - ",A78))),"NA",LEFT(A78,FIND(" - ",A78)))</f>
        <v xml:space="preserve">John Barhydt </v>
      </c>
      <c r="C78" t="str">
        <f>IF(ISERR(RIGHT(A78,LEN(A78)-FIND(" - ",A78)-2)),"NA",RIGHT(A78,LEN(A78)-FIND(" - ",A78)-2))</f>
        <v>EM</v>
      </c>
      <c r="D78" s="8">
        <f>IF(ISNA(VLOOKUP(A78,[1]National_Points_Pivot!$A$5:$C$400,2,FALSE)),0,VLOOKUP(A78,[1]National_Points_Pivot!$A$5:$C$400,2,FALSE))</f>
        <v>6</v>
      </c>
      <c r="E78" s="8">
        <f>IF(ISNA(VLOOKUP(A78,[1]National_Points_Pivot!$A$5:$C$400,3,FALSE)),0,VLOOKUP(A78,[1]National_Points_Pivot!$A$5:$C$400,3,FALSE))</f>
        <v>72.5</v>
      </c>
      <c r="F78" s="8">
        <f>IF(ISNA(MIN(VLOOKUP(A78,[1]National_Participation_Pivot!$A$4:$B$400,2,FALSE),5)*5),0,MIN(VLOOKUP(A78,[1]National_Participation_Pivot!$A$4:$B$400,2,FALSE),5)*5)</f>
        <v>10</v>
      </c>
      <c r="G78" s="8">
        <f>SUM(E78:F78)</f>
        <v>82.5</v>
      </c>
    </row>
    <row r="79" spans="1:7" x14ac:dyDescent="0.25">
      <c r="A79" s="2" t="str">
        <f>[1]National_Participation_Pivot!A191</f>
        <v>Roy Hopkins - EM</v>
      </c>
      <c r="B79" s="3" t="str">
        <f>IF(ISERR(LEFT(A79,FIND(" - ",A79))),"NA",LEFT(A79,FIND(" - ",A79)))</f>
        <v xml:space="preserve">Roy Hopkins </v>
      </c>
      <c r="C79" t="str">
        <f>IF(ISERR(RIGHT(A79,LEN(A79)-FIND(" - ",A79)-2)),"NA",RIGHT(A79,LEN(A79)-FIND(" - ",A79)-2))</f>
        <v>EM</v>
      </c>
      <c r="D79" s="8">
        <f>IF(ISNA(VLOOKUP(A79,[1]National_Points_Pivot!$A$5:$C$400,2,FALSE)),0,VLOOKUP(A79,[1]National_Points_Pivot!$A$5:$C$400,2,FALSE))</f>
        <v>2</v>
      </c>
      <c r="E79" s="8">
        <f>IF(ISNA(VLOOKUP(A79,[1]National_Points_Pivot!$A$5:$C$400,3,FALSE)),0,VLOOKUP(A79,[1]National_Points_Pivot!$A$5:$C$400,3,FALSE))</f>
        <v>27</v>
      </c>
      <c r="F79" s="8">
        <f>IF(ISNA(MIN(VLOOKUP(A79,[1]National_Participation_Pivot!$A$4:$B$400,2,FALSE),5)*5),0,MIN(VLOOKUP(A79,[1]National_Participation_Pivot!$A$4:$B$400,2,FALSE),5)*5)</f>
        <v>5</v>
      </c>
      <c r="G79" s="8">
        <f>SUM(E79:F79)</f>
        <v>32</v>
      </c>
    </row>
    <row r="80" spans="1:7" x14ac:dyDescent="0.25">
      <c r="A80" s="2"/>
      <c r="B80" s="3"/>
    </row>
    <row r="81" spans="1:7" x14ac:dyDescent="0.25">
      <c r="A81" s="2" t="str">
        <f>[1]National_Participation_Pivot!A176</f>
        <v>Richard L'Abbe - EXH</v>
      </c>
      <c r="B81" s="3" t="str">
        <f>IF(ISERR(LEFT(A81,FIND(" - ",A81))),"NA",LEFT(A81,FIND(" - ",A81)))</f>
        <v xml:space="preserve">Richard L'Abbe </v>
      </c>
      <c r="C81" t="str">
        <f>IF(ISERR(RIGHT(A81,LEN(A81)-FIND(" - ",A81)-2)),"NA",RIGHT(A81,LEN(A81)-FIND(" - ",A81)-2))</f>
        <v>EXH</v>
      </c>
      <c r="D81" s="8">
        <f>IF(ISNA(VLOOKUP(A81,[1]National_Points_Pivot!$A$5:$C$400,2,FALSE)),0,VLOOKUP(A81,[1]National_Points_Pivot!$A$5:$C$400,2,FALSE))</f>
        <v>3</v>
      </c>
      <c r="E81" s="8">
        <f>IF(ISNA(VLOOKUP(A81,[1]National_Points_Pivot!$A$5:$C$400,3,FALSE)),0,VLOOKUP(A81,[1]National_Points_Pivot!$A$5:$C$400,3,FALSE))</f>
        <v>40</v>
      </c>
      <c r="F81" s="8">
        <f>IF(ISNA(MIN(VLOOKUP(A81,[1]National_Participation_Pivot!$A$4:$B$400,2,FALSE),5)*5),0,MIN(VLOOKUP(A81,[1]National_Participation_Pivot!$A$4:$B$400,2,FALSE),5)*5)</f>
        <v>5</v>
      </c>
      <c r="G81" s="8">
        <f>SUM(E81:F81)</f>
        <v>45</v>
      </c>
    </row>
    <row r="82" spans="1:7" x14ac:dyDescent="0.25">
      <c r="A82" s="2"/>
      <c r="B82" s="3"/>
    </row>
    <row r="83" spans="1:7" x14ac:dyDescent="0.25">
      <c r="A83" s="2" t="str">
        <f>[1]National_Participation_Pivot!A169</f>
        <v>Raffi Hartounian - GP</v>
      </c>
      <c r="B83" s="3" t="str">
        <f>IF(ISERR(LEFT(A83,FIND(" - ",A83))),"NA",LEFT(A83,FIND(" - ",A83)))</f>
        <v xml:space="preserve">Raffi Hartounian </v>
      </c>
      <c r="C83" t="str">
        <f>IF(ISERR(RIGHT(A83,LEN(A83)-FIND(" - ",A83)-2)),"NA",RIGHT(A83,LEN(A83)-FIND(" - ",A83)-2))</f>
        <v>GP</v>
      </c>
      <c r="D83" s="8">
        <f>IF(ISNA(VLOOKUP(A83,[1]National_Points_Pivot!$A$5:$C$400,2,FALSE)),0,VLOOKUP(A83,[1]National_Points_Pivot!$A$5:$C$400,2,FALSE))</f>
        <v>9</v>
      </c>
      <c r="E83" s="8">
        <f>IF(ISNA(VLOOKUP(A83,[1]National_Points_Pivot!$A$5:$C$400,3,FALSE)),0,VLOOKUP(A83,[1]National_Points_Pivot!$A$5:$C$400,3,FALSE))</f>
        <v>125</v>
      </c>
      <c r="F83" s="8">
        <f>IF(ISNA(MIN(VLOOKUP(A83,[1]National_Participation_Pivot!$A$4:$B$400,2,FALSE),5)*5),0,MIN(VLOOKUP(A83,[1]National_Participation_Pivot!$A$4:$B$400,2,FALSE),5)*5)</f>
        <v>20</v>
      </c>
      <c r="G83" s="8">
        <f>SUM(E83:F83)</f>
        <v>145</v>
      </c>
    </row>
    <row r="84" spans="1:7" x14ac:dyDescent="0.25">
      <c r="A84" s="2" t="str">
        <f>[1]National_Participation_Pivot!A21</f>
        <v>Anthony Graf - GP</v>
      </c>
      <c r="B84" s="3" t="str">
        <f>IF(ISERR(LEFT(A84,FIND(" - ",A84))),"NA",LEFT(A84,FIND(" - ",A84)))</f>
        <v xml:space="preserve">Anthony Graf </v>
      </c>
      <c r="C84" t="str">
        <f>IF(ISERR(RIGHT(A84,LEN(A84)-FIND(" - ",A84)-2)),"NA",RIGHT(A84,LEN(A84)-FIND(" - ",A84)-2))</f>
        <v>GP</v>
      </c>
      <c r="D84" s="8">
        <f>IF(ISNA(VLOOKUP(A84,[1]National_Points_Pivot!$A$5:$C$400,2,FALSE)),0,VLOOKUP(A84,[1]National_Points_Pivot!$A$5:$C$400,2,FALSE))</f>
        <v>1</v>
      </c>
      <c r="E84" s="8">
        <f>IF(ISNA(VLOOKUP(A84,[1]National_Points_Pivot!$A$5:$C$400,3,FALSE)),0,VLOOKUP(A84,[1]National_Points_Pivot!$A$5:$C$400,3,FALSE))</f>
        <v>10</v>
      </c>
      <c r="F84" s="8">
        <f>IF(ISNA(MIN(VLOOKUP(A84,[1]National_Participation_Pivot!$A$4:$B$400,2,FALSE),5)*5),0,MIN(VLOOKUP(A84,[1]National_Participation_Pivot!$A$4:$B$400,2,FALSE),5)*5)</f>
        <v>5</v>
      </c>
      <c r="G84" s="8">
        <f>SUM(E84:F84)</f>
        <v>15</v>
      </c>
    </row>
    <row r="85" spans="1:7" x14ac:dyDescent="0.25">
      <c r="A85" s="2"/>
      <c r="B85" s="3"/>
    </row>
    <row r="86" spans="1:7" x14ac:dyDescent="0.25">
      <c r="A86" s="2" t="str">
        <f>[1]National_Participation_Pivot!A126</f>
        <v>Juan Pastor - GT3</v>
      </c>
      <c r="B86" s="3" t="str">
        <f>IF(ISERR(LEFT(A86,FIND(" - ",A86))),"NA",LEFT(A86,FIND(" - ",A86)))</f>
        <v xml:space="preserve">Juan Pastor </v>
      </c>
      <c r="C86" t="str">
        <f>IF(ISERR(RIGHT(A86,LEN(A86)-FIND(" - ",A86)-2)),"NA",RIGHT(A86,LEN(A86)-FIND(" - ",A86)-2))</f>
        <v>GT3</v>
      </c>
      <c r="D86" s="8">
        <f>IF(ISNA(VLOOKUP(A86,[1]National_Points_Pivot!$A$5:$C$400,2,FALSE)),0,VLOOKUP(A86,[1]National_Points_Pivot!$A$5:$C$400,2,FALSE))</f>
        <v>2</v>
      </c>
      <c r="E86" s="8">
        <f>IF(ISNA(VLOOKUP(A86,[1]National_Points_Pivot!$A$5:$C$400,3,FALSE)),0,VLOOKUP(A86,[1]National_Points_Pivot!$A$5:$C$400,3,FALSE))</f>
        <v>30</v>
      </c>
      <c r="F86" s="8">
        <f>IF(ISNA(MIN(VLOOKUP(A86,[1]National_Participation_Pivot!$A$4:$B$400,2,FALSE),5)*5),0,MIN(VLOOKUP(A86,[1]National_Participation_Pivot!$A$4:$B$400,2,FALSE),5)*5)</f>
        <v>5</v>
      </c>
      <c r="G86" s="8">
        <f>SUM(E86:F86)</f>
        <v>35</v>
      </c>
    </row>
    <row r="87" spans="1:7" x14ac:dyDescent="0.25">
      <c r="A87" s="2"/>
      <c r="B87" s="3"/>
    </row>
    <row r="88" spans="1:7" x14ac:dyDescent="0.25">
      <c r="A88" s="2" t="str">
        <f>[1]National_Participation_Pivot!A78</f>
        <v>Emre Kayaalp - GTS1</v>
      </c>
      <c r="B88" s="3" t="str">
        <f>IF(ISERR(LEFT(A88,FIND(" - ",A88))),"NA",LEFT(A88,FIND(" - ",A88)))</f>
        <v xml:space="preserve">Emre Kayaalp </v>
      </c>
      <c r="C88" t="str">
        <f>IF(ISERR(RIGHT(A88,LEN(A88)-FIND(" - ",A88)-2)),"NA",RIGHT(A88,LEN(A88)-FIND(" - ",A88)-2))</f>
        <v>GTS1</v>
      </c>
      <c r="D88" s="8">
        <f>IF(ISNA(VLOOKUP(A88,[1]National_Points_Pivot!$A$5:$C$400,2,FALSE)),0,VLOOKUP(A88,[1]National_Points_Pivot!$A$5:$C$400,2,FALSE))</f>
        <v>9</v>
      </c>
      <c r="E88" s="8">
        <f>IF(ISNA(VLOOKUP(A88,[1]National_Points_Pivot!$A$5:$C$400,3,FALSE)),0,VLOOKUP(A88,[1]National_Points_Pivot!$A$5:$C$400,3,FALSE))</f>
        <v>125</v>
      </c>
      <c r="F88" s="8">
        <f>IF(ISNA(MIN(VLOOKUP(A88,[1]National_Participation_Pivot!$A$4:$B$400,2,FALSE),5)*5),0,MIN(VLOOKUP(A88,[1]National_Participation_Pivot!$A$4:$B$400,2,FALSE),5)*5)</f>
        <v>15</v>
      </c>
      <c r="G88" s="8">
        <f>SUM(E88:F88)</f>
        <v>140</v>
      </c>
    </row>
    <row r="89" spans="1:7" x14ac:dyDescent="0.25">
      <c r="A89" s="2"/>
      <c r="B89" s="3"/>
    </row>
    <row r="90" spans="1:7" x14ac:dyDescent="0.25">
      <c r="A90" s="2" t="str">
        <f>[1]National_Participation_Pivot!A232</f>
        <v>Vinh Chau - GTS2</v>
      </c>
      <c r="B90" s="3" t="str">
        <f>IF(ISERR(LEFT(A90,FIND(" - ",A90))),"NA",LEFT(A90,FIND(" - ",A90)))</f>
        <v xml:space="preserve">Vinh Chau </v>
      </c>
      <c r="C90" t="str">
        <f>IF(ISERR(RIGHT(A90,LEN(A90)-FIND(" - ",A90)-2)),"NA",RIGHT(A90,LEN(A90)-FIND(" - ",A90)-2))</f>
        <v>GTS2</v>
      </c>
      <c r="D90" s="8">
        <f>IF(ISNA(VLOOKUP(A90,[1]National_Points_Pivot!$A$5:$C$400,2,FALSE)),0,VLOOKUP(A90,[1]National_Points_Pivot!$A$5:$C$400,2,FALSE))</f>
        <v>6</v>
      </c>
      <c r="E90" s="8">
        <f>IF(ISNA(VLOOKUP(A90,[1]National_Points_Pivot!$A$5:$C$400,3,FALSE)),0,VLOOKUP(A90,[1]National_Points_Pivot!$A$5:$C$400,3,FALSE))</f>
        <v>70</v>
      </c>
      <c r="F90" s="8">
        <f>IF(ISNA(MIN(VLOOKUP(A90,[1]National_Participation_Pivot!$A$4:$B$400,2,FALSE),5)*5),0,MIN(VLOOKUP(A90,[1]National_Participation_Pivot!$A$4:$B$400,2,FALSE),5)*5)</f>
        <v>10</v>
      </c>
      <c r="G90" s="8">
        <f>SUM(E90:F90)</f>
        <v>80</v>
      </c>
    </row>
    <row r="91" spans="1:7" x14ac:dyDescent="0.25">
      <c r="A91" s="2" t="str">
        <f>[1]National_Participation_Pivot!A109</f>
        <v>Jeffrey Mitchell - GTS2</v>
      </c>
      <c r="B91" s="3" t="str">
        <f>IF(ISERR(LEFT(A91,FIND(" - ",A91))),"NA",LEFT(A91,FIND(" - ",A91)))</f>
        <v xml:space="preserve">Jeffrey Mitchell </v>
      </c>
      <c r="C91" t="str">
        <f>IF(ISERR(RIGHT(A91,LEN(A91)-FIND(" - ",A91)-2)),"NA",RIGHT(A91,LEN(A91)-FIND(" - ",A91)-2))</f>
        <v>GTS2</v>
      </c>
      <c r="D91" s="8">
        <f>IF(ISNA(VLOOKUP(A91,[1]National_Points_Pivot!$A$5:$C$400,2,FALSE)),0,VLOOKUP(A91,[1]National_Points_Pivot!$A$5:$C$400,2,FALSE))</f>
        <v>2</v>
      </c>
      <c r="E91" s="8">
        <f>IF(ISNA(VLOOKUP(A91,[1]National_Points_Pivot!$A$5:$C$400,3,FALSE)),0,VLOOKUP(A91,[1]National_Points_Pivot!$A$5:$C$400,3,FALSE))</f>
        <v>25</v>
      </c>
      <c r="F91" s="8">
        <f>IF(ISNA(MIN(VLOOKUP(A91,[1]National_Participation_Pivot!$A$4:$B$400,2,FALSE),5)*5),0,MIN(VLOOKUP(A91,[1]National_Participation_Pivot!$A$4:$B$400,2,FALSE),5)*5)</f>
        <v>5</v>
      </c>
      <c r="G91" s="8">
        <f>SUM(E91:F91)</f>
        <v>30</v>
      </c>
    </row>
    <row r="92" spans="1:7" x14ac:dyDescent="0.25">
      <c r="A92" s="2" t="str">
        <f>[1]National_Participation_Pivot!A239</f>
        <v>Wyatt Foster - GTS2</v>
      </c>
      <c r="B92" s="3" t="str">
        <f>IF(ISERR(LEFT(A92,FIND(" - ",A92))),"NA",LEFT(A92,FIND(" - ",A92)))</f>
        <v xml:space="preserve">Wyatt Foster </v>
      </c>
      <c r="C92" t="str">
        <f>IF(ISERR(RIGHT(A92,LEN(A92)-FIND(" - ",A92)-2)),"NA",RIGHT(A92,LEN(A92)-FIND(" - ",A92)-2))</f>
        <v>GTS2</v>
      </c>
      <c r="D92" s="8">
        <f>IF(ISNA(VLOOKUP(A92,[1]National_Points_Pivot!$A$5:$C$400,2,FALSE)),0,VLOOKUP(A92,[1]National_Points_Pivot!$A$5:$C$400,2,FALSE))</f>
        <v>2</v>
      </c>
      <c r="E92" s="8">
        <f>IF(ISNA(VLOOKUP(A92,[1]National_Points_Pivot!$A$5:$C$400,3,FALSE)),0,VLOOKUP(A92,[1]National_Points_Pivot!$A$5:$C$400,3,FALSE))</f>
        <v>25</v>
      </c>
      <c r="F92" s="8">
        <f>IF(ISNA(MIN(VLOOKUP(A92,[1]National_Participation_Pivot!$A$4:$B$400,2,FALSE),5)*5),0,MIN(VLOOKUP(A92,[1]National_Participation_Pivot!$A$4:$B$400,2,FALSE),5)*5)</f>
        <v>5</v>
      </c>
      <c r="G92" s="8">
        <f>SUM(E92:F92)</f>
        <v>30</v>
      </c>
    </row>
    <row r="93" spans="1:7" x14ac:dyDescent="0.25">
      <c r="A93" s="2"/>
      <c r="B93" s="3"/>
    </row>
    <row r="94" spans="1:7" x14ac:dyDescent="0.25">
      <c r="A94" s="2" t="str">
        <f>[1]National_Participation_Pivot!A228</f>
        <v>Vasil Vykhopen - GTS3</v>
      </c>
      <c r="B94" s="3" t="str">
        <f>IF(ISERR(LEFT(A94,FIND(" - ",A94))),"NA",LEFT(A94,FIND(" - ",A94)))</f>
        <v xml:space="preserve">Vasil Vykhopen </v>
      </c>
      <c r="C94" t="str">
        <f>IF(ISERR(RIGHT(A94,LEN(A94)-FIND(" - ",A94)-2)),"NA",RIGHT(A94,LEN(A94)-FIND(" - ",A94)-2))</f>
        <v>GTS3</v>
      </c>
      <c r="D94" s="8">
        <f>IF(ISNA(VLOOKUP(A94,[1]National_Points_Pivot!$A$5:$C$400,2,FALSE)),0,VLOOKUP(A94,[1]National_Points_Pivot!$A$5:$C$400,2,FALSE))</f>
        <v>8</v>
      </c>
      <c r="E94" s="8">
        <f>IF(ISNA(VLOOKUP(A94,[1]National_Points_Pivot!$A$5:$C$400,3,FALSE)),0,VLOOKUP(A94,[1]National_Points_Pivot!$A$5:$C$400,3,FALSE))</f>
        <v>90.5</v>
      </c>
      <c r="F94" s="8">
        <f>IF(ISNA(MIN(VLOOKUP(A94,[1]National_Participation_Pivot!$A$4:$B$400,2,FALSE),5)*5),0,MIN(VLOOKUP(A94,[1]National_Participation_Pivot!$A$4:$B$400,2,FALSE),5)*5)</f>
        <v>15</v>
      </c>
      <c r="G94" s="8">
        <f>SUM(E94:F94)</f>
        <v>105.5</v>
      </c>
    </row>
    <row r="95" spans="1:7" x14ac:dyDescent="0.25">
      <c r="A95" s="2" t="str">
        <f>[1]National_Participation_Pivot!A59</f>
        <v>Dave Thoman - GTS3</v>
      </c>
      <c r="B95" s="3" t="str">
        <f>IF(ISERR(LEFT(A95,FIND(" - ",A95))),"NA",LEFT(A95,FIND(" - ",A95)))</f>
        <v xml:space="preserve">Dave Thoman </v>
      </c>
      <c r="C95" t="str">
        <f>IF(ISERR(RIGHT(A95,LEN(A95)-FIND(" - ",A95)-2)),"NA",RIGHT(A95,LEN(A95)-FIND(" - ",A95)-2))</f>
        <v>GTS3</v>
      </c>
      <c r="D95" s="8">
        <f>IF(ISNA(VLOOKUP(A95,[1]National_Points_Pivot!$A$5:$C$400,2,FALSE)),0,VLOOKUP(A95,[1]National_Points_Pivot!$A$5:$C$400,2,FALSE))</f>
        <v>6</v>
      </c>
      <c r="E95" s="8">
        <f>IF(ISNA(VLOOKUP(A95,[1]National_Points_Pivot!$A$5:$C$400,3,FALSE)),0,VLOOKUP(A95,[1]National_Points_Pivot!$A$5:$C$400,3,FALSE))</f>
        <v>86</v>
      </c>
      <c r="F95" s="8">
        <f>IF(ISNA(MIN(VLOOKUP(A95,[1]National_Participation_Pivot!$A$4:$B$400,2,FALSE),5)*5),0,MIN(VLOOKUP(A95,[1]National_Participation_Pivot!$A$4:$B$400,2,FALSE),5)*5)</f>
        <v>10</v>
      </c>
      <c r="G95" s="8">
        <f>SUM(E95:F95)</f>
        <v>96</v>
      </c>
    </row>
    <row r="96" spans="1:7" x14ac:dyDescent="0.25">
      <c r="A96" s="2" t="str">
        <f>[1]National_Participation_Pivot!A186</f>
        <v>Robert Thoman - GTS3</v>
      </c>
      <c r="B96" s="3" t="str">
        <f>IF(ISERR(LEFT(A96,FIND(" - ",A96))),"NA",LEFT(A96,FIND(" - ",A96)))</f>
        <v xml:space="preserve">Robert Thoman </v>
      </c>
      <c r="C96" t="str">
        <f>IF(ISERR(RIGHT(A96,LEN(A96)-FIND(" - ",A96)-2)),"NA",RIGHT(A96,LEN(A96)-FIND(" - ",A96)-2))</f>
        <v>GTS3</v>
      </c>
      <c r="D96" s="8">
        <f>IF(ISNA(VLOOKUP(A96,[1]National_Points_Pivot!$A$5:$C$400,2,FALSE)),0,VLOOKUP(A96,[1]National_Points_Pivot!$A$5:$C$400,2,FALSE))</f>
        <v>6</v>
      </c>
      <c r="E96" s="8">
        <f>IF(ISNA(VLOOKUP(A96,[1]National_Points_Pivot!$A$5:$C$400,3,FALSE)),0,VLOOKUP(A96,[1]National_Points_Pivot!$A$5:$C$400,3,FALSE))</f>
        <v>80</v>
      </c>
      <c r="F96" s="8">
        <f>IF(ISNA(MIN(VLOOKUP(A96,[1]National_Participation_Pivot!$A$4:$B$400,2,FALSE),5)*5),0,MIN(VLOOKUP(A96,[1]National_Participation_Pivot!$A$4:$B$400,2,FALSE),5)*5)</f>
        <v>10</v>
      </c>
      <c r="G96" s="8">
        <f>SUM(E96:F96)</f>
        <v>90</v>
      </c>
    </row>
    <row r="97" spans="1:7" x14ac:dyDescent="0.25">
      <c r="A97" s="2" t="str">
        <f>[1]National_Participation_Pivot!A44</f>
        <v>Charles Harding - GTS3</v>
      </c>
      <c r="B97" s="3" t="str">
        <f>IF(ISERR(LEFT(A97,FIND(" - ",A97))),"NA",LEFT(A97,FIND(" - ",A97)))</f>
        <v xml:space="preserve">Charles Harding </v>
      </c>
      <c r="C97" t="str">
        <f>IF(ISERR(RIGHT(A97,LEN(A97)-FIND(" - ",A97)-2)),"NA",RIGHT(A97,LEN(A97)-FIND(" - ",A97)-2))</f>
        <v>GTS3</v>
      </c>
      <c r="D97" s="8">
        <f>IF(ISNA(VLOOKUP(A97,[1]National_Points_Pivot!$A$5:$C$400,2,FALSE)),0,VLOOKUP(A97,[1]National_Points_Pivot!$A$5:$C$400,2,FALSE))</f>
        <v>3</v>
      </c>
      <c r="E97" s="8">
        <f>IF(ISNA(VLOOKUP(A97,[1]National_Points_Pivot!$A$5:$C$400,3,FALSE)),0,VLOOKUP(A97,[1]National_Points_Pivot!$A$5:$C$400,3,FALSE))</f>
        <v>44</v>
      </c>
      <c r="F97" s="8">
        <f>IF(ISNA(MIN(VLOOKUP(A97,[1]National_Participation_Pivot!$A$4:$B$400,2,FALSE),5)*5),0,MIN(VLOOKUP(A97,[1]National_Participation_Pivot!$A$4:$B$400,2,FALSE),5)*5)</f>
        <v>5</v>
      </c>
      <c r="G97" s="8">
        <f>SUM(E97:F97)</f>
        <v>49</v>
      </c>
    </row>
    <row r="98" spans="1:7" x14ac:dyDescent="0.25">
      <c r="A98" s="2" t="str">
        <f>[1]National_Participation_Pivot!A189</f>
        <v>Ronald Boustedt - GTS3</v>
      </c>
      <c r="B98" s="3" t="str">
        <f>IF(ISERR(LEFT(A98,FIND(" - ",A98))),"NA",LEFT(A98,FIND(" - ",A98)))</f>
        <v xml:space="preserve">Ronald Boustedt </v>
      </c>
      <c r="C98" t="str">
        <f>IF(ISERR(RIGHT(A98,LEN(A98)-FIND(" - ",A98)-2)),"NA",RIGHT(A98,LEN(A98)-FIND(" - ",A98)-2))</f>
        <v>GTS3</v>
      </c>
      <c r="D98" s="8">
        <f>IF(ISNA(VLOOKUP(A98,[1]National_Points_Pivot!$A$5:$C$400,2,FALSE)),0,VLOOKUP(A98,[1]National_Points_Pivot!$A$5:$C$400,2,FALSE))</f>
        <v>3</v>
      </c>
      <c r="E98" s="8">
        <f>IF(ISNA(VLOOKUP(A98,[1]National_Points_Pivot!$A$5:$C$400,3,FALSE)),0,VLOOKUP(A98,[1]National_Points_Pivot!$A$5:$C$400,3,FALSE))</f>
        <v>30.5</v>
      </c>
      <c r="F98" s="8">
        <f>IF(ISNA(MIN(VLOOKUP(A98,[1]National_Participation_Pivot!$A$4:$B$400,2,FALSE),5)*5),0,MIN(VLOOKUP(A98,[1]National_Participation_Pivot!$A$4:$B$400,2,FALSE),5)*5)</f>
        <v>5</v>
      </c>
      <c r="G98" s="8">
        <f>SUM(E98:F98)</f>
        <v>35.5</v>
      </c>
    </row>
    <row r="99" spans="1:7" x14ac:dyDescent="0.25">
      <c r="A99" s="2" t="str">
        <f>[1]National_Participation_Pivot!A146</f>
        <v>Mathieu Lussier - GTS3</v>
      </c>
      <c r="B99" s="3" t="str">
        <f>IF(ISERR(LEFT(A99,FIND(" - ",A99))),"NA",LEFT(A99,FIND(" - ",A99)))</f>
        <v xml:space="preserve">Mathieu Lussier </v>
      </c>
      <c r="C99" t="str">
        <f>IF(ISERR(RIGHT(A99,LEN(A99)-FIND(" - ",A99)-2)),"NA",RIGHT(A99,LEN(A99)-FIND(" - ",A99)-2))</f>
        <v>GTS3</v>
      </c>
      <c r="D99" s="8">
        <f>IF(ISNA(VLOOKUP(A99,[1]National_Points_Pivot!$A$5:$C$400,2,FALSE)),0,VLOOKUP(A99,[1]National_Points_Pivot!$A$5:$C$400,2,FALSE))</f>
        <v>1</v>
      </c>
      <c r="E99" s="8">
        <f>IF(ISNA(VLOOKUP(A99,[1]National_Points_Pivot!$A$5:$C$400,3,FALSE)),0,VLOOKUP(A99,[1]National_Points_Pivot!$A$5:$C$400,3,FALSE))</f>
        <v>16</v>
      </c>
      <c r="F99" s="8">
        <f>IF(ISNA(MIN(VLOOKUP(A99,[1]National_Participation_Pivot!$A$4:$B$400,2,FALSE),5)*5),0,MIN(VLOOKUP(A99,[1]National_Participation_Pivot!$A$4:$B$400,2,FALSE),5)*5)</f>
        <v>5</v>
      </c>
      <c r="G99" s="8">
        <f>SUM(E99:F99)</f>
        <v>21</v>
      </c>
    </row>
    <row r="100" spans="1:7" x14ac:dyDescent="0.25">
      <c r="A100" s="2" t="str">
        <f>[1]National_Participation_Pivot!A40</f>
        <v>Cecil Ramotar - GTS3</v>
      </c>
      <c r="B100" s="3" t="str">
        <f>IF(ISERR(LEFT(A100,FIND(" - ",A100))),"NA",LEFT(A100,FIND(" - ",A100)))</f>
        <v xml:space="preserve">Cecil Ramotar </v>
      </c>
      <c r="C100" t="str">
        <f>IF(ISERR(RIGHT(A100,LEN(A100)-FIND(" - ",A100)-2)),"NA",RIGHT(A100,LEN(A100)-FIND(" - ",A100)-2))</f>
        <v>GTS3</v>
      </c>
      <c r="D100" s="8">
        <f>IF(ISNA(VLOOKUP(A100,[1]National_Points_Pivot!$A$5:$C$400,2,FALSE)),0,VLOOKUP(A100,[1]National_Points_Pivot!$A$5:$C$400,2,FALSE))</f>
        <v>1</v>
      </c>
      <c r="E100" s="8">
        <f>IF(ISNA(VLOOKUP(A100,[1]National_Points_Pivot!$A$5:$C$400,3,FALSE)),0,VLOOKUP(A100,[1]National_Points_Pivot!$A$5:$C$400,3,FALSE))</f>
        <v>15</v>
      </c>
      <c r="F100" s="8">
        <f>IF(ISNA(MIN(VLOOKUP(A100,[1]National_Participation_Pivot!$A$4:$B$400,2,FALSE),5)*5),0,MIN(VLOOKUP(A100,[1]National_Participation_Pivot!$A$4:$B$400,2,FALSE),5)*5)</f>
        <v>5</v>
      </c>
      <c r="G100" s="8">
        <f>SUM(E100:F100)</f>
        <v>20</v>
      </c>
    </row>
    <row r="101" spans="1:7" x14ac:dyDescent="0.25">
      <c r="A101" s="2" t="str">
        <f>[1]National_Participation_Pivot!A195</f>
        <v>Sanjeev Dugal - GTS3</v>
      </c>
      <c r="B101" s="3" t="str">
        <f>IF(ISERR(LEFT(A101,FIND(" - ",A101))),"NA",LEFT(A101,FIND(" - ",A101)))</f>
        <v xml:space="preserve">Sanjeev Dugal </v>
      </c>
      <c r="C101" t="str">
        <f>IF(ISERR(RIGHT(A101,LEN(A101)-FIND(" - ",A101)-2)),"NA",RIGHT(A101,LEN(A101)-FIND(" - ",A101)-2))</f>
        <v>GTS3</v>
      </c>
      <c r="D101" s="8">
        <f>IF(ISNA(VLOOKUP(A101,[1]National_Points_Pivot!$A$5:$C$400,2,FALSE)),0,VLOOKUP(A101,[1]National_Points_Pivot!$A$5:$C$400,2,FALSE))</f>
        <v>2</v>
      </c>
      <c r="E101" s="8">
        <f>IF(ISNA(VLOOKUP(A101,[1]National_Points_Pivot!$A$5:$C$400,3,FALSE)),0,VLOOKUP(A101,[1]National_Points_Pivot!$A$5:$C$400,3,FALSE))</f>
        <v>14.5</v>
      </c>
      <c r="F101" s="8">
        <f>IF(ISNA(MIN(VLOOKUP(A101,[1]National_Participation_Pivot!$A$4:$B$400,2,FALSE),5)*5),0,MIN(VLOOKUP(A101,[1]National_Participation_Pivot!$A$4:$B$400,2,FALSE),5)*5)</f>
        <v>5</v>
      </c>
      <c r="G101" s="8">
        <f>SUM(E101:F101)</f>
        <v>19.5</v>
      </c>
    </row>
    <row r="102" spans="1:7" x14ac:dyDescent="0.25">
      <c r="A102" s="2" t="str">
        <f>[1]National_Participation_Pivot!A214</f>
        <v>Ted Ambrose - GTS3</v>
      </c>
      <c r="B102" s="3" t="str">
        <f>IF(ISERR(LEFT(A102,FIND(" - ",A102))),"NA",LEFT(A102,FIND(" - ",A102)))</f>
        <v xml:space="preserve">Ted Ambrose </v>
      </c>
      <c r="C102" t="str">
        <f>IF(ISERR(RIGHT(A102,LEN(A102)-FIND(" - ",A102)-2)),"NA",RIGHT(A102,LEN(A102)-FIND(" - ",A102)-2))</f>
        <v>GTS3</v>
      </c>
      <c r="D102" s="8">
        <f>IF(ISNA(VLOOKUP(A102,[1]National_Points_Pivot!$A$5:$C$400,2,FALSE)),0,VLOOKUP(A102,[1]National_Points_Pivot!$A$5:$C$400,2,FALSE))</f>
        <v>3</v>
      </c>
      <c r="E102" s="8">
        <f>IF(ISNA(VLOOKUP(A102,[1]National_Points_Pivot!$A$5:$C$400,3,FALSE)),0,VLOOKUP(A102,[1]National_Points_Pivot!$A$5:$C$400,3,FALSE))</f>
        <v>14</v>
      </c>
      <c r="F102" s="8">
        <f>IF(ISNA(MIN(VLOOKUP(A102,[1]National_Participation_Pivot!$A$4:$B$400,2,FALSE),5)*5),0,MIN(VLOOKUP(A102,[1]National_Participation_Pivot!$A$4:$B$400,2,FALSE),5)*5)</f>
        <v>5</v>
      </c>
      <c r="G102" s="8">
        <f>SUM(E102:F102)</f>
        <v>19</v>
      </c>
    </row>
    <row r="103" spans="1:7" x14ac:dyDescent="0.25">
      <c r="A103" s="2" t="str">
        <f>[1]National_Participation_Pivot!A235</f>
        <v>Werner Stark - GTS3</v>
      </c>
      <c r="B103" s="3" t="str">
        <f>IF(ISERR(LEFT(A103,FIND(" - ",A103))),"NA",LEFT(A103,FIND(" - ",A103)))</f>
        <v xml:space="preserve">Werner Stark </v>
      </c>
      <c r="C103" t="str">
        <f>IF(ISERR(RIGHT(A103,LEN(A103)-FIND(" - ",A103)-2)),"NA",RIGHT(A103,LEN(A103)-FIND(" - ",A103)-2))</f>
        <v>GTS3</v>
      </c>
      <c r="D103" s="8">
        <f>IF(ISNA(VLOOKUP(A103,[1]National_Points_Pivot!$A$5:$C$400,2,FALSE)),0,VLOOKUP(A103,[1]National_Points_Pivot!$A$5:$C$400,2,FALSE))</f>
        <v>2</v>
      </c>
      <c r="E103" s="8">
        <f>IF(ISNA(VLOOKUP(A103,[1]National_Points_Pivot!$A$5:$C$400,3,FALSE)),0,VLOOKUP(A103,[1]National_Points_Pivot!$A$5:$C$400,3,FALSE))</f>
        <v>10.5</v>
      </c>
      <c r="F103" s="8">
        <f>IF(ISNA(MIN(VLOOKUP(A103,[1]National_Participation_Pivot!$A$4:$B$400,2,FALSE),5)*5),0,MIN(VLOOKUP(A103,[1]National_Participation_Pivot!$A$4:$B$400,2,FALSE),5)*5)</f>
        <v>5</v>
      </c>
      <c r="G103" s="8">
        <f>SUM(E103:F103)</f>
        <v>15.5</v>
      </c>
    </row>
    <row r="104" spans="1:7" x14ac:dyDescent="0.25">
      <c r="A104" s="2" t="str">
        <f>[1]National_Participation_Pivot!A205</f>
        <v>Sripathi Haputantri - GTS3</v>
      </c>
      <c r="B104" s="3" t="str">
        <f>IF(ISERR(LEFT(A104,FIND(" - ",A104))),"NA",LEFT(A104,FIND(" - ",A104)))</f>
        <v xml:space="preserve">Sripathi Haputantri </v>
      </c>
      <c r="C104" t="str">
        <f>IF(ISERR(RIGHT(A104,LEN(A104)-FIND(" - ",A104)-2)),"NA",RIGHT(A104,LEN(A104)-FIND(" - ",A104)-2))</f>
        <v>GTS3</v>
      </c>
      <c r="D104" s="8">
        <f>IF(ISNA(VLOOKUP(A104,[1]National_Points_Pivot!$A$5:$C$400,2,FALSE)),0,VLOOKUP(A104,[1]National_Points_Pivot!$A$5:$C$400,2,FALSE))</f>
        <v>1</v>
      </c>
      <c r="E104" s="8">
        <f>IF(ISNA(VLOOKUP(A104,[1]National_Points_Pivot!$A$5:$C$400,3,FALSE)),0,VLOOKUP(A104,[1]National_Points_Pivot!$A$5:$C$400,3,FALSE))</f>
        <v>6</v>
      </c>
      <c r="F104" s="8">
        <f>IF(ISNA(MIN(VLOOKUP(A104,[1]National_Participation_Pivot!$A$4:$B$400,2,FALSE),5)*5),0,MIN(VLOOKUP(A104,[1]National_Participation_Pivot!$A$4:$B$400,2,FALSE),5)*5)</f>
        <v>5</v>
      </c>
      <c r="G104" s="8">
        <f>SUM(E104:F104)</f>
        <v>11</v>
      </c>
    </row>
    <row r="105" spans="1:7" x14ac:dyDescent="0.25">
      <c r="A105" s="2"/>
      <c r="B105" s="3"/>
    </row>
    <row r="106" spans="1:7" x14ac:dyDescent="0.25">
      <c r="A106" s="2" t="str">
        <f>[1]National_Participation_Pivot!A209</f>
        <v>Steve Liadis - HP</v>
      </c>
      <c r="B106" s="3" t="str">
        <f>IF(ISERR(LEFT(A106,FIND(" - ",A106))),"NA",LEFT(A106,FIND(" - ",A106)))</f>
        <v xml:space="preserve">Steve Liadis </v>
      </c>
      <c r="C106" t="str">
        <f>IF(ISERR(RIGHT(A106,LEN(A106)-FIND(" - ",A106)-2)),"NA",RIGHT(A106,LEN(A106)-FIND(" - ",A106)-2))</f>
        <v>HP</v>
      </c>
      <c r="D106" s="8">
        <f>IF(ISNA(VLOOKUP(A106,[1]National_Points_Pivot!$A$5:$C$400,2,FALSE)),0,VLOOKUP(A106,[1]National_Points_Pivot!$A$5:$C$400,2,FALSE))</f>
        <v>14</v>
      </c>
      <c r="E106" s="8">
        <f>IF(ISNA(VLOOKUP(A106,[1]National_Points_Pivot!$A$5:$C$400,3,FALSE)),0,VLOOKUP(A106,[1]National_Points_Pivot!$A$5:$C$400,3,FALSE))</f>
        <v>154</v>
      </c>
      <c r="F106" s="8">
        <f>IF(ISNA(MIN(VLOOKUP(A106,[1]National_Participation_Pivot!$A$4:$B$400,2,FALSE),5)*5),0,MIN(VLOOKUP(A106,[1]National_Participation_Pivot!$A$4:$B$400,2,FALSE),5)*5)</f>
        <v>25</v>
      </c>
      <c r="G106" s="8">
        <f>SUM(E106:F106)</f>
        <v>179</v>
      </c>
    </row>
    <row r="107" spans="1:7" x14ac:dyDescent="0.25">
      <c r="A107" s="2" t="str">
        <f>[1]National_Participation_Pivot!A66</f>
        <v>David Guida - HP</v>
      </c>
      <c r="B107" s="3" t="str">
        <f>IF(ISERR(LEFT(A107,FIND(" - ",A107))),"NA",LEFT(A107,FIND(" - ",A107)))</f>
        <v xml:space="preserve">David Guida </v>
      </c>
      <c r="C107" t="str">
        <f>IF(ISERR(RIGHT(A107,LEN(A107)-FIND(" - ",A107)-2)),"NA",RIGHT(A107,LEN(A107)-FIND(" - ",A107)-2))</f>
        <v>HP</v>
      </c>
      <c r="D107" s="8">
        <f>IF(ISNA(VLOOKUP(A107,[1]National_Points_Pivot!$A$5:$C$400,2,FALSE)),0,VLOOKUP(A107,[1]National_Points_Pivot!$A$5:$C$400,2,FALSE))</f>
        <v>9</v>
      </c>
      <c r="E107" s="8">
        <f>IF(ISNA(VLOOKUP(A107,[1]National_Points_Pivot!$A$5:$C$400,3,FALSE)),0,VLOOKUP(A107,[1]National_Points_Pivot!$A$5:$C$400,3,FALSE))</f>
        <v>96</v>
      </c>
      <c r="F107" s="8">
        <f>IF(ISNA(MIN(VLOOKUP(A107,[1]National_Participation_Pivot!$A$4:$B$400,2,FALSE),5)*5),0,MIN(VLOOKUP(A107,[1]National_Participation_Pivot!$A$4:$B$400,2,FALSE),5)*5)</f>
        <v>15</v>
      </c>
      <c r="G107" s="8">
        <f>SUM(E107:F107)</f>
        <v>111</v>
      </c>
    </row>
    <row r="108" spans="1:7" x14ac:dyDescent="0.25">
      <c r="A108" s="2" t="str">
        <f>[1]National_Participation_Pivot!A45</f>
        <v>Charles Harding - HP</v>
      </c>
      <c r="B108" s="3" t="str">
        <f>IF(ISERR(LEFT(A108,FIND(" - ",A108))),"NA",LEFT(A108,FIND(" - ",A108)))</f>
        <v xml:space="preserve">Charles Harding </v>
      </c>
      <c r="C108" t="str">
        <f>IF(ISERR(RIGHT(A108,LEN(A108)-FIND(" - ",A108)-2)),"NA",RIGHT(A108,LEN(A108)-FIND(" - ",A108)-2))</f>
        <v>HP</v>
      </c>
      <c r="D108" s="8">
        <f>IF(ISNA(VLOOKUP(A108,[1]National_Points_Pivot!$A$5:$C$400,2,FALSE)),0,VLOOKUP(A108,[1]National_Points_Pivot!$A$5:$C$400,2,FALSE))</f>
        <v>7</v>
      </c>
      <c r="E108" s="8">
        <f>IF(ISNA(VLOOKUP(A108,[1]National_Points_Pivot!$A$5:$C$400,3,FALSE)),0,VLOOKUP(A108,[1]National_Points_Pivot!$A$5:$C$400,3,FALSE))</f>
        <v>78</v>
      </c>
      <c r="F108" s="8">
        <f>IF(ISNA(MIN(VLOOKUP(A108,[1]National_Participation_Pivot!$A$4:$B$400,2,FALSE),5)*5),0,MIN(VLOOKUP(A108,[1]National_Participation_Pivot!$A$4:$B$400,2,FALSE),5)*5)</f>
        <v>10</v>
      </c>
      <c r="G108" s="8">
        <f>SUM(E108:F108)</f>
        <v>88</v>
      </c>
    </row>
    <row r="109" spans="1:7" x14ac:dyDescent="0.25">
      <c r="A109" s="2" t="str">
        <f>[1]National_Participation_Pivot!A11</f>
        <v>Alex Zmiewski - HP</v>
      </c>
      <c r="B109" s="3" t="str">
        <f>IF(ISERR(LEFT(A109,FIND(" - ",A109))),"NA",LEFT(A109,FIND(" - ",A109)))</f>
        <v xml:space="preserve">Alex Zmiewski </v>
      </c>
      <c r="C109" t="str">
        <f>IF(ISERR(RIGHT(A109,LEN(A109)-FIND(" - ",A109)-2)),"NA",RIGHT(A109,LEN(A109)-FIND(" - ",A109)-2))</f>
        <v>HP</v>
      </c>
      <c r="D109" s="8">
        <f>IF(ISNA(VLOOKUP(A109,[1]National_Points_Pivot!$A$5:$C$400,2,FALSE)),0,VLOOKUP(A109,[1]National_Points_Pivot!$A$5:$C$400,2,FALSE))</f>
        <v>5</v>
      </c>
      <c r="E109" s="8">
        <f>IF(ISNA(VLOOKUP(A109,[1]National_Points_Pivot!$A$5:$C$400,3,FALSE)),0,VLOOKUP(A109,[1]National_Points_Pivot!$A$5:$C$400,3,FALSE))</f>
        <v>28</v>
      </c>
      <c r="F109" s="8">
        <f>IF(ISNA(MIN(VLOOKUP(A109,[1]National_Participation_Pivot!$A$4:$B$400,2,FALSE),5)*5),0,MIN(VLOOKUP(A109,[1]National_Participation_Pivot!$A$4:$B$400,2,FALSE),5)*5)</f>
        <v>5</v>
      </c>
      <c r="G109" s="8">
        <f>SUM(E109:F109)</f>
        <v>33</v>
      </c>
    </row>
    <row r="110" spans="1:7" x14ac:dyDescent="0.25">
      <c r="A110" s="2" t="str">
        <f>[1]National_Participation_Pivot!A143</f>
        <v>Mark Zmiewski - HP</v>
      </c>
      <c r="B110" s="3" t="str">
        <f>IF(ISERR(LEFT(A110,FIND(" - ",A110))),"NA",LEFT(A110,FIND(" - ",A110)))</f>
        <v xml:space="preserve">Mark Zmiewski </v>
      </c>
      <c r="C110" t="str">
        <f>IF(ISERR(RIGHT(A110,LEN(A110)-FIND(" - ",A110)-2)),"NA",RIGHT(A110,LEN(A110)-FIND(" - ",A110)-2))</f>
        <v>HP</v>
      </c>
      <c r="D110" s="8">
        <f>IF(ISNA(VLOOKUP(A110,[1]National_Points_Pivot!$A$5:$C$400,2,FALSE)),0,VLOOKUP(A110,[1]National_Points_Pivot!$A$5:$C$400,2,FALSE))</f>
        <v>2</v>
      </c>
      <c r="E110" s="8">
        <f>IF(ISNA(VLOOKUP(A110,[1]National_Points_Pivot!$A$5:$C$400,3,FALSE)),0,VLOOKUP(A110,[1]National_Points_Pivot!$A$5:$C$400,3,FALSE))</f>
        <v>22.5</v>
      </c>
      <c r="F110" s="8">
        <f>IF(ISNA(MIN(VLOOKUP(A110,[1]National_Participation_Pivot!$A$4:$B$400,2,FALSE),5)*5),0,MIN(VLOOKUP(A110,[1]National_Participation_Pivot!$A$4:$B$400,2,FALSE),5)*5)</f>
        <v>10</v>
      </c>
      <c r="G110" s="8">
        <f>SUM(E110:F110)</f>
        <v>32.5</v>
      </c>
    </row>
    <row r="111" spans="1:7" x14ac:dyDescent="0.25">
      <c r="A111" s="2" t="str">
        <f>[1]National_Participation_Pivot!A138</f>
        <v>Mark Connolly - HP</v>
      </c>
      <c r="B111" s="3" t="str">
        <f>IF(ISERR(LEFT(A111,FIND(" - ",A111))),"NA",LEFT(A111,FIND(" - ",A111)))</f>
        <v xml:space="preserve">Mark Connolly </v>
      </c>
      <c r="C111" t="str">
        <f>IF(ISERR(RIGHT(A111,LEN(A111)-FIND(" - ",A111)-2)),"NA",RIGHT(A111,LEN(A111)-FIND(" - ",A111)-2))</f>
        <v>HP</v>
      </c>
      <c r="D111" s="8">
        <f>IF(ISNA(VLOOKUP(A111,[1]National_Points_Pivot!$A$5:$C$400,2,FALSE)),0,VLOOKUP(A111,[1]National_Points_Pivot!$A$5:$C$400,2,FALSE))</f>
        <v>2</v>
      </c>
      <c r="E111" s="8">
        <f>IF(ISNA(VLOOKUP(A111,[1]National_Points_Pivot!$A$5:$C$400,3,FALSE)),0,VLOOKUP(A111,[1]National_Points_Pivot!$A$5:$C$400,3,FALSE))</f>
        <v>25</v>
      </c>
      <c r="F111" s="8">
        <f>IF(ISNA(MIN(VLOOKUP(A111,[1]National_Participation_Pivot!$A$4:$B$400,2,FALSE),5)*5),0,MIN(VLOOKUP(A111,[1]National_Participation_Pivot!$A$4:$B$400,2,FALSE),5)*5)</f>
        <v>5</v>
      </c>
      <c r="G111" s="8">
        <f>SUM(E111:F111)</f>
        <v>30</v>
      </c>
    </row>
    <row r="112" spans="1:7" x14ac:dyDescent="0.25">
      <c r="A112" s="2" t="str">
        <f>[1]National_Participation_Pivot!A7</f>
        <v>Al Carter - HP</v>
      </c>
      <c r="B112" s="3" t="str">
        <f>IF(ISERR(LEFT(A112,FIND(" - ",A112))),"NA",LEFT(A112,FIND(" - ",A112)))</f>
        <v xml:space="preserve">Al Carter </v>
      </c>
      <c r="C112" t="str">
        <f>IF(ISERR(RIGHT(A112,LEN(A112)-FIND(" - ",A112)-2)),"NA",RIGHT(A112,LEN(A112)-FIND(" - ",A112)-2))</f>
        <v>HP</v>
      </c>
      <c r="D112" s="8">
        <f>IF(ISNA(VLOOKUP(A112,[1]National_Points_Pivot!$A$5:$C$400,2,FALSE)),0,VLOOKUP(A112,[1]National_Points_Pivot!$A$5:$C$400,2,FALSE))</f>
        <v>2</v>
      </c>
      <c r="E112" s="8">
        <f>IF(ISNA(VLOOKUP(A112,[1]National_Points_Pivot!$A$5:$C$400,3,FALSE)),0,VLOOKUP(A112,[1]National_Points_Pivot!$A$5:$C$400,3,FALSE))</f>
        <v>10</v>
      </c>
      <c r="F112" s="8">
        <f>IF(ISNA(MIN(VLOOKUP(A112,[1]National_Participation_Pivot!$A$4:$B$400,2,FALSE),5)*5),0,MIN(VLOOKUP(A112,[1]National_Participation_Pivot!$A$4:$B$400,2,FALSE),5)*5)</f>
        <v>5</v>
      </c>
      <c r="G112" s="8">
        <f>SUM(E112:F112)</f>
        <v>15</v>
      </c>
    </row>
    <row r="113" spans="1:7" x14ac:dyDescent="0.25">
      <c r="A113" s="2"/>
      <c r="B113" s="3"/>
    </row>
    <row r="114" spans="1:7" x14ac:dyDescent="0.25">
      <c r="A114" s="2" t="str">
        <f>[1]National_Participation_Pivot!A210</f>
        <v>Steve Liadis - HS</v>
      </c>
      <c r="B114" s="3" t="str">
        <f>IF(ISERR(LEFT(A114,FIND(" - ",A114))),"NA",LEFT(A114,FIND(" - ",A114)))</f>
        <v xml:space="preserve">Steve Liadis </v>
      </c>
      <c r="C114" t="str">
        <f>IF(ISERR(RIGHT(A114,LEN(A114)-FIND(" - ",A114)-2)),"NA",RIGHT(A114,LEN(A114)-FIND(" - ",A114)-2))</f>
        <v>HS</v>
      </c>
      <c r="D114" s="8">
        <f>IF(ISNA(VLOOKUP(A114,[1]National_Points_Pivot!$A$5:$C$400,2,FALSE)),0,VLOOKUP(A114,[1]National_Points_Pivot!$A$5:$C$400,2,FALSE))</f>
        <v>12</v>
      </c>
      <c r="E114" s="8">
        <f>IF(ISNA(VLOOKUP(A114,[1]National_Points_Pivot!$A$5:$C$400,3,FALSE)),0,VLOOKUP(A114,[1]National_Points_Pivot!$A$5:$C$400,3,FALSE))</f>
        <v>135</v>
      </c>
      <c r="F114" s="8">
        <f>IF(ISNA(MIN(VLOOKUP(A114,[1]National_Participation_Pivot!$A$4:$B$400,2,FALSE),5)*5),0,MIN(VLOOKUP(A114,[1]National_Participation_Pivot!$A$4:$B$400,2,FALSE),5)*5)</f>
        <v>20</v>
      </c>
      <c r="G114" s="8">
        <f>SUM(E114:F114)</f>
        <v>155</v>
      </c>
    </row>
    <row r="115" spans="1:7" x14ac:dyDescent="0.25">
      <c r="A115" s="2" t="str">
        <f>[1]National_Participation_Pivot!A193</f>
        <v>Ryan White - HS</v>
      </c>
      <c r="B115" s="3" t="str">
        <f>IF(ISERR(LEFT(A115,FIND(" - ",A115))),"NA",LEFT(A115,FIND(" - ",A115)))</f>
        <v xml:space="preserve">Ryan White </v>
      </c>
      <c r="C115" t="str">
        <f>IF(ISERR(RIGHT(A115,LEN(A115)-FIND(" - ",A115)-2)),"NA",RIGHT(A115,LEN(A115)-FIND(" - ",A115)-2))</f>
        <v>HS</v>
      </c>
      <c r="D115" s="8">
        <f>IF(ISNA(VLOOKUP(A115,[1]National_Points_Pivot!$A$5:$C$400,2,FALSE)),0,VLOOKUP(A115,[1]National_Points_Pivot!$A$5:$C$400,2,FALSE))</f>
        <v>6</v>
      </c>
      <c r="E115" s="8">
        <f>IF(ISNA(VLOOKUP(A115,[1]National_Points_Pivot!$A$5:$C$400,3,FALSE)),0,VLOOKUP(A115,[1]National_Points_Pivot!$A$5:$C$400,3,FALSE))</f>
        <v>85</v>
      </c>
      <c r="F115" s="8">
        <f>IF(ISNA(MIN(VLOOKUP(A115,[1]National_Participation_Pivot!$A$4:$B$400,2,FALSE),5)*5),0,MIN(VLOOKUP(A115,[1]National_Participation_Pivot!$A$4:$B$400,2,FALSE),5)*5)</f>
        <v>10</v>
      </c>
      <c r="G115" s="8">
        <f>SUM(E115:F115)</f>
        <v>95</v>
      </c>
    </row>
    <row r="116" spans="1:7" x14ac:dyDescent="0.25">
      <c r="A116" s="2" t="str">
        <f>[1]National_Participation_Pivot!A177</f>
        <v>Richard Schickler - HS</v>
      </c>
      <c r="B116" s="3" t="str">
        <f>IF(ISERR(LEFT(A116,FIND(" - ",A116))),"NA",LEFT(A116,FIND(" - ",A116)))</f>
        <v xml:space="preserve">Richard Schickler </v>
      </c>
      <c r="C116" t="str">
        <f>IF(ISERR(RIGHT(A116,LEN(A116)-FIND(" - ",A116)-2)),"NA",RIGHT(A116,LEN(A116)-FIND(" - ",A116)-2))</f>
        <v>HS</v>
      </c>
      <c r="D116" s="8">
        <f>IF(ISNA(VLOOKUP(A116,[1]National_Points_Pivot!$A$5:$C$400,2,FALSE)),0,VLOOKUP(A116,[1]National_Points_Pivot!$A$5:$C$400,2,FALSE))</f>
        <v>2</v>
      </c>
      <c r="E116" s="8">
        <f>IF(ISNA(VLOOKUP(A116,[1]National_Points_Pivot!$A$5:$C$400,3,FALSE)),0,VLOOKUP(A116,[1]National_Points_Pivot!$A$5:$C$400,3,FALSE))</f>
        <v>25</v>
      </c>
      <c r="F116" s="8">
        <f>IF(ISNA(MIN(VLOOKUP(A116,[1]National_Participation_Pivot!$A$4:$B$400,2,FALSE),5)*5),0,MIN(VLOOKUP(A116,[1]National_Participation_Pivot!$A$4:$B$400,2,FALSE),5)*5)</f>
        <v>5</v>
      </c>
      <c r="G116" s="8">
        <f>SUM(E116:F116)</f>
        <v>30</v>
      </c>
    </row>
    <row r="117" spans="1:7" x14ac:dyDescent="0.25">
      <c r="A117" s="2" t="str">
        <f>[1]National_Participation_Pivot!A211</f>
        <v>Steve Mertz - HS</v>
      </c>
      <c r="B117" s="3" t="str">
        <f>IF(ISERR(LEFT(A117,FIND(" - ",A117))),"NA",LEFT(A117,FIND(" - ",A117)))</f>
        <v xml:space="preserve">Steve Mertz </v>
      </c>
      <c r="C117" t="str">
        <f>IF(ISERR(RIGHT(A117,LEN(A117)-FIND(" - ",A117)-2)),"NA",RIGHT(A117,LEN(A117)-FIND(" - ",A117)-2))</f>
        <v>HS</v>
      </c>
      <c r="D117" s="8">
        <f>IF(ISNA(VLOOKUP(A117,[1]National_Points_Pivot!$A$5:$C$400,2,FALSE)),0,VLOOKUP(A117,[1]National_Points_Pivot!$A$5:$C$400,2,FALSE))</f>
        <v>2</v>
      </c>
      <c r="E117" s="8">
        <f>IF(ISNA(VLOOKUP(A117,[1]National_Points_Pivot!$A$5:$C$400,3,FALSE)),0,VLOOKUP(A117,[1]National_Points_Pivot!$A$5:$C$400,3,FALSE))</f>
        <v>0</v>
      </c>
      <c r="F117" s="8">
        <f>IF(ISNA(MIN(VLOOKUP(A117,[1]National_Participation_Pivot!$A$4:$B$400,2,FALSE),5)*5),0,MIN(VLOOKUP(A117,[1]National_Participation_Pivot!$A$4:$B$400,2,FALSE),5)*5)</f>
        <v>0</v>
      </c>
      <c r="G117" s="8">
        <f>SUM(E117:F117)</f>
        <v>0</v>
      </c>
    </row>
    <row r="118" spans="1:7" x14ac:dyDescent="0.25">
      <c r="A118" s="2"/>
      <c r="B118" s="3"/>
    </row>
    <row r="119" spans="1:7" x14ac:dyDescent="0.25">
      <c r="A119" s="2" t="str">
        <f>[1]National_Participation_Pivot!A131</f>
        <v>Kevin Ogrodnik - IP</v>
      </c>
      <c r="B119" s="3" t="str">
        <f>IF(ISERR(LEFT(A119,FIND(" - ",A119))),"NA",LEFT(A119,FIND(" - ",A119)))</f>
        <v xml:space="preserve">Kevin Ogrodnik </v>
      </c>
      <c r="C119" t="str">
        <f>IF(ISERR(RIGHT(A119,LEN(A119)-FIND(" - ",A119)-2)),"NA",RIGHT(A119,LEN(A119)-FIND(" - ",A119)-2))</f>
        <v>IP</v>
      </c>
      <c r="D119" s="8">
        <f>IF(ISNA(VLOOKUP(A119,[1]National_Points_Pivot!$A$5:$C$400,2,FALSE)),0,VLOOKUP(A119,[1]National_Points_Pivot!$A$5:$C$400,2,FALSE))</f>
        <v>13</v>
      </c>
      <c r="E119" s="8">
        <f>IF(ISNA(VLOOKUP(A119,[1]National_Points_Pivot!$A$5:$C$400,3,FALSE)),0,VLOOKUP(A119,[1]National_Points_Pivot!$A$5:$C$400,3,FALSE))</f>
        <v>208</v>
      </c>
      <c r="F119" s="8">
        <f>IF(ISNA(MIN(VLOOKUP(A119,[1]National_Participation_Pivot!$A$4:$B$400,2,FALSE),5)*5),0,MIN(VLOOKUP(A119,[1]National_Participation_Pivot!$A$4:$B$400,2,FALSE),5)*5)</f>
        <v>20</v>
      </c>
      <c r="G119" s="8">
        <f>SUM(E119:F119)</f>
        <v>228</v>
      </c>
    </row>
    <row r="120" spans="1:7" x14ac:dyDescent="0.25">
      <c r="A120" s="2" t="str">
        <f>[1]National_Participation_Pivot!A30</f>
        <v>Bob Perritt - IP</v>
      </c>
      <c r="B120" s="3" t="str">
        <f>IF(ISERR(LEFT(A120,FIND(" - ",A120))),"NA",LEFT(A120,FIND(" - ",A120)))</f>
        <v xml:space="preserve">Bob Perritt </v>
      </c>
      <c r="C120" t="str">
        <f>IF(ISERR(RIGHT(A120,LEN(A120)-FIND(" - ",A120)-2)),"NA",RIGHT(A120,LEN(A120)-FIND(" - ",A120)-2))</f>
        <v>IP</v>
      </c>
      <c r="D120" s="8">
        <f>IF(ISNA(VLOOKUP(A120,[1]National_Points_Pivot!$A$5:$C$400,2,FALSE)),0,VLOOKUP(A120,[1]National_Points_Pivot!$A$5:$C$400,2,FALSE))</f>
        <v>18</v>
      </c>
      <c r="E120" s="8">
        <f>IF(ISNA(VLOOKUP(A120,[1]National_Points_Pivot!$A$5:$C$400,3,FALSE)),0,VLOOKUP(A120,[1]National_Points_Pivot!$A$5:$C$400,3,FALSE))</f>
        <v>196.5</v>
      </c>
      <c r="F120" s="8">
        <f>IF(ISNA(MIN(VLOOKUP(A120,[1]National_Participation_Pivot!$A$4:$B$400,2,FALSE),5)*5),0,MIN(VLOOKUP(A120,[1]National_Participation_Pivot!$A$4:$B$400,2,FALSE),5)*5)</f>
        <v>25</v>
      </c>
      <c r="G120" s="8">
        <f>SUM(E120:F120)</f>
        <v>221.5</v>
      </c>
    </row>
    <row r="121" spans="1:7" x14ac:dyDescent="0.25">
      <c r="A121" s="2" t="str">
        <f>[1]National_Participation_Pivot!A178</f>
        <v>Richard Zulman - IP</v>
      </c>
      <c r="B121" s="3" t="str">
        <f>IF(ISERR(LEFT(A121,FIND(" - ",A121))),"NA",LEFT(A121,FIND(" - ",A121)))</f>
        <v xml:space="preserve">Richard Zulman </v>
      </c>
      <c r="C121" t="str">
        <f>IF(ISERR(RIGHT(A121,LEN(A121)-FIND(" - ",A121)-2)),"NA",RIGHT(A121,LEN(A121)-FIND(" - ",A121)-2))</f>
        <v>IP</v>
      </c>
      <c r="D121" s="8">
        <f>IF(ISNA(VLOOKUP(A121,[1]National_Points_Pivot!$A$5:$C$400,2,FALSE)),0,VLOOKUP(A121,[1]National_Points_Pivot!$A$5:$C$400,2,FALSE))</f>
        <v>14</v>
      </c>
      <c r="E121" s="8">
        <f>IF(ISNA(VLOOKUP(A121,[1]National_Points_Pivot!$A$5:$C$400,3,FALSE)),0,VLOOKUP(A121,[1]National_Points_Pivot!$A$5:$C$400,3,FALSE))</f>
        <v>165.5</v>
      </c>
      <c r="F121" s="8">
        <f>IF(ISNA(MIN(VLOOKUP(A121,[1]National_Participation_Pivot!$A$4:$B$400,2,FALSE),5)*5),0,MIN(VLOOKUP(A121,[1]National_Participation_Pivot!$A$4:$B$400,2,FALSE),5)*5)</f>
        <v>20</v>
      </c>
      <c r="G121" s="8">
        <f>SUM(E121:F121)</f>
        <v>185.5</v>
      </c>
    </row>
    <row r="122" spans="1:7" x14ac:dyDescent="0.25">
      <c r="A122" s="2" t="str">
        <f>[1]National_Participation_Pivot!A149</f>
        <v>Matthew Noonan - IP</v>
      </c>
      <c r="B122" s="3" t="str">
        <f>IF(ISERR(LEFT(A122,FIND(" - ",A122))),"NA",LEFT(A122,FIND(" - ",A122)))</f>
        <v xml:space="preserve">Matthew Noonan </v>
      </c>
      <c r="C122" t="str">
        <f>IF(ISERR(RIGHT(A122,LEN(A122)-FIND(" - ",A122)-2)),"NA",RIGHT(A122,LEN(A122)-FIND(" - ",A122)-2))</f>
        <v>IP</v>
      </c>
      <c r="D122" s="8">
        <f>IF(ISNA(VLOOKUP(A122,[1]National_Points_Pivot!$A$5:$C$400,2,FALSE)),0,VLOOKUP(A122,[1]National_Points_Pivot!$A$5:$C$400,2,FALSE))</f>
        <v>15</v>
      </c>
      <c r="E122" s="8">
        <f>IF(ISNA(VLOOKUP(A122,[1]National_Points_Pivot!$A$5:$C$400,3,FALSE)),0,VLOOKUP(A122,[1]National_Points_Pivot!$A$5:$C$400,3,FALSE))</f>
        <v>147</v>
      </c>
      <c r="F122" s="8">
        <f>IF(ISNA(MIN(VLOOKUP(A122,[1]National_Participation_Pivot!$A$4:$B$400,2,FALSE),5)*5),0,MIN(VLOOKUP(A122,[1]National_Participation_Pivot!$A$4:$B$400,2,FALSE),5)*5)</f>
        <v>20</v>
      </c>
      <c r="G122" s="8">
        <f>SUM(E122:F122)</f>
        <v>167</v>
      </c>
    </row>
    <row r="123" spans="1:7" x14ac:dyDescent="0.25">
      <c r="A123" s="2" t="str">
        <f>[1]National_Participation_Pivot!A73</f>
        <v>Dennis Pippy - IP</v>
      </c>
      <c r="B123" s="3" t="str">
        <f>IF(ISERR(LEFT(A123,FIND(" - ",A123))),"NA",LEFT(A123,FIND(" - ",A123)))</f>
        <v xml:space="preserve">Dennis Pippy </v>
      </c>
      <c r="C123" t="str">
        <f>IF(ISERR(RIGHT(A123,LEN(A123)-FIND(" - ",A123)-2)),"NA",RIGHT(A123,LEN(A123)-FIND(" - ",A123)-2))</f>
        <v>IP</v>
      </c>
      <c r="D123" s="8">
        <f>IF(ISNA(VLOOKUP(A123,[1]National_Points_Pivot!$A$5:$C$400,2,FALSE)),0,VLOOKUP(A123,[1]National_Points_Pivot!$A$5:$C$400,2,FALSE))</f>
        <v>18</v>
      </c>
      <c r="E123" s="8">
        <f>IF(ISNA(VLOOKUP(A123,[1]National_Points_Pivot!$A$5:$C$400,3,FALSE)),0,VLOOKUP(A123,[1]National_Points_Pivot!$A$5:$C$400,3,FALSE))</f>
        <v>136.5</v>
      </c>
      <c r="F123" s="8">
        <f>IF(ISNA(MIN(VLOOKUP(A123,[1]National_Participation_Pivot!$A$4:$B$400,2,FALSE),5)*5),0,MIN(VLOOKUP(A123,[1]National_Participation_Pivot!$A$4:$B$400,2,FALSE),5)*5)</f>
        <v>25</v>
      </c>
      <c r="G123" s="8">
        <f>SUM(E123:F123)</f>
        <v>161.5</v>
      </c>
    </row>
    <row r="124" spans="1:7" x14ac:dyDescent="0.25">
      <c r="A124" s="2" t="str">
        <f>[1]National_Participation_Pivot!A151</f>
        <v>Michael Cookson - IP</v>
      </c>
      <c r="B124" s="3" t="str">
        <f>IF(ISERR(LEFT(A124,FIND(" - ",A124))),"NA",LEFT(A124,FIND(" - ",A124)))</f>
        <v xml:space="preserve">Michael Cookson </v>
      </c>
      <c r="C124" t="str">
        <f>IF(ISERR(RIGHT(A124,LEN(A124)-FIND(" - ",A124)-2)),"NA",RIGHT(A124,LEN(A124)-FIND(" - ",A124)-2))</f>
        <v>IP</v>
      </c>
      <c r="D124" s="8">
        <f>IF(ISNA(VLOOKUP(A124,[1]National_Points_Pivot!$A$5:$C$400,2,FALSE)),0,VLOOKUP(A124,[1]National_Points_Pivot!$A$5:$C$400,2,FALSE))</f>
        <v>11</v>
      </c>
      <c r="E124" s="8">
        <f>IF(ISNA(VLOOKUP(A124,[1]National_Points_Pivot!$A$5:$C$400,3,FALSE)),0,VLOOKUP(A124,[1]National_Points_Pivot!$A$5:$C$400,3,FALSE))</f>
        <v>146.5</v>
      </c>
      <c r="F124" s="8">
        <f>IF(ISNA(MIN(VLOOKUP(A124,[1]National_Participation_Pivot!$A$4:$B$400,2,FALSE),5)*5),0,MIN(VLOOKUP(A124,[1]National_Participation_Pivot!$A$4:$B$400,2,FALSE),5)*5)</f>
        <v>15</v>
      </c>
      <c r="G124" s="8">
        <f>SUM(E124:F124)</f>
        <v>161.5</v>
      </c>
    </row>
    <row r="125" spans="1:7" x14ac:dyDescent="0.25">
      <c r="A125" s="2" t="str">
        <f>[1]National_Participation_Pivot!A69</f>
        <v>David LeBlanc - IP</v>
      </c>
      <c r="B125" s="3" t="str">
        <f>IF(ISERR(LEFT(A125,FIND(" - ",A125))),"NA",LEFT(A125,FIND(" - ",A125)))</f>
        <v xml:space="preserve">David LeBlanc </v>
      </c>
      <c r="C125" t="str">
        <f>IF(ISERR(RIGHT(A125,LEN(A125)-FIND(" - ",A125)-2)),"NA",RIGHT(A125,LEN(A125)-FIND(" - ",A125)-2))</f>
        <v>IP</v>
      </c>
      <c r="D125" s="8">
        <f>IF(ISNA(VLOOKUP(A125,[1]National_Points_Pivot!$A$5:$C$400,2,FALSE)),0,VLOOKUP(A125,[1]National_Points_Pivot!$A$5:$C$400,2,FALSE))</f>
        <v>10</v>
      </c>
      <c r="E125" s="8">
        <f>IF(ISNA(VLOOKUP(A125,[1]National_Points_Pivot!$A$5:$C$400,3,FALSE)),0,VLOOKUP(A125,[1]National_Points_Pivot!$A$5:$C$400,3,FALSE))</f>
        <v>127</v>
      </c>
      <c r="F125" s="8">
        <f>IF(ISNA(MIN(VLOOKUP(A125,[1]National_Participation_Pivot!$A$4:$B$400,2,FALSE),5)*5),0,MIN(VLOOKUP(A125,[1]National_Participation_Pivot!$A$4:$B$400,2,FALSE),5)*5)</f>
        <v>25</v>
      </c>
      <c r="G125" s="8">
        <f>SUM(E125:F125)</f>
        <v>152</v>
      </c>
    </row>
    <row r="126" spans="1:7" x14ac:dyDescent="0.25">
      <c r="A126" s="2" t="str">
        <f>[1]National_Participation_Pivot!A197</f>
        <v>Scott Reiman - IP</v>
      </c>
      <c r="B126" s="3" t="str">
        <f>IF(ISERR(LEFT(A126,FIND(" - ",A126))),"NA",LEFT(A126,FIND(" - ",A126)))</f>
        <v xml:space="preserve">Scott Reiman </v>
      </c>
      <c r="C126" t="str">
        <f>IF(ISERR(RIGHT(A126,LEN(A126)-FIND(" - ",A126)-2)),"NA",RIGHT(A126,LEN(A126)-FIND(" - ",A126)-2))</f>
        <v>IP</v>
      </c>
      <c r="D126" s="8">
        <f>IF(ISNA(VLOOKUP(A126,[1]National_Points_Pivot!$A$5:$C$400,2,FALSE)),0,VLOOKUP(A126,[1]National_Points_Pivot!$A$5:$C$400,2,FALSE))</f>
        <v>9</v>
      </c>
      <c r="E126" s="8">
        <f>IF(ISNA(VLOOKUP(A126,[1]National_Points_Pivot!$A$5:$C$400,3,FALSE)),0,VLOOKUP(A126,[1]National_Points_Pivot!$A$5:$C$400,3,FALSE))</f>
        <v>129</v>
      </c>
      <c r="F126" s="8">
        <f>IF(ISNA(MIN(VLOOKUP(A126,[1]National_Participation_Pivot!$A$4:$B$400,2,FALSE),5)*5),0,MIN(VLOOKUP(A126,[1]National_Participation_Pivot!$A$4:$B$400,2,FALSE),5)*5)</f>
        <v>20</v>
      </c>
      <c r="G126" s="8">
        <f>SUM(E126:F126)</f>
        <v>149</v>
      </c>
    </row>
    <row r="127" spans="1:7" x14ac:dyDescent="0.25">
      <c r="A127" s="2" t="str">
        <f>[1]National_Participation_Pivot!A96</f>
        <v>Gregory Teese - IP</v>
      </c>
      <c r="B127" s="3" t="str">
        <f>IF(ISERR(LEFT(A127,FIND(" - ",A127))),"NA",LEFT(A127,FIND(" - ",A127)))</f>
        <v xml:space="preserve">Gregory Teese </v>
      </c>
      <c r="C127" t="str">
        <f>IF(ISERR(RIGHT(A127,LEN(A127)-FIND(" - ",A127)-2)),"NA",RIGHT(A127,LEN(A127)-FIND(" - ",A127)-2))</f>
        <v>IP</v>
      </c>
      <c r="D127" s="8">
        <f>IF(ISNA(VLOOKUP(A127,[1]National_Points_Pivot!$A$5:$C$400,2,FALSE)),0,VLOOKUP(A127,[1]National_Points_Pivot!$A$5:$C$400,2,FALSE))</f>
        <v>17</v>
      </c>
      <c r="E127" s="8">
        <f>IF(ISNA(VLOOKUP(A127,[1]National_Points_Pivot!$A$5:$C$400,3,FALSE)),0,VLOOKUP(A127,[1]National_Points_Pivot!$A$5:$C$400,3,FALSE))</f>
        <v>115</v>
      </c>
      <c r="F127" s="8">
        <f>IF(ISNA(MIN(VLOOKUP(A127,[1]National_Participation_Pivot!$A$4:$B$400,2,FALSE),5)*5),0,MIN(VLOOKUP(A127,[1]National_Participation_Pivot!$A$4:$B$400,2,FALSE),5)*5)</f>
        <v>25</v>
      </c>
      <c r="G127" s="8">
        <f>SUM(E127:F127)</f>
        <v>140</v>
      </c>
    </row>
    <row r="128" spans="1:7" x14ac:dyDescent="0.25">
      <c r="A128" s="2" t="str">
        <f>[1]National_Participation_Pivot!A115</f>
        <v>John Butler - IP</v>
      </c>
      <c r="B128" s="3" t="str">
        <f>IF(ISERR(LEFT(A128,FIND(" - ",A128))),"NA",LEFT(A128,FIND(" - ",A128)))</f>
        <v xml:space="preserve">John Butler </v>
      </c>
      <c r="C128" t="str">
        <f>IF(ISERR(RIGHT(A128,LEN(A128)-FIND(" - ",A128)-2)),"NA",RIGHT(A128,LEN(A128)-FIND(" - ",A128)-2))</f>
        <v>IP</v>
      </c>
      <c r="D128" s="8">
        <f>IF(ISNA(VLOOKUP(A128,[1]National_Points_Pivot!$A$5:$C$400,2,FALSE)),0,VLOOKUP(A128,[1]National_Points_Pivot!$A$5:$C$400,2,FALSE))</f>
        <v>9</v>
      </c>
      <c r="E128" s="8">
        <f>IF(ISNA(VLOOKUP(A128,[1]National_Points_Pivot!$A$5:$C$400,3,FALSE)),0,VLOOKUP(A128,[1]National_Points_Pivot!$A$5:$C$400,3,FALSE))</f>
        <v>97.5</v>
      </c>
      <c r="F128" s="8">
        <f>IF(ISNA(MIN(VLOOKUP(A128,[1]National_Participation_Pivot!$A$4:$B$400,2,FALSE),5)*5),0,MIN(VLOOKUP(A128,[1]National_Participation_Pivot!$A$4:$B$400,2,FALSE),5)*5)</f>
        <v>20</v>
      </c>
      <c r="G128" s="8">
        <f>SUM(E128:F128)</f>
        <v>117.5</v>
      </c>
    </row>
    <row r="129" spans="1:7" x14ac:dyDescent="0.25">
      <c r="A129" s="2" t="str">
        <f>[1]National_Participation_Pivot!A201</f>
        <v>Sean Mount - IP</v>
      </c>
      <c r="B129" s="3" t="str">
        <f>IF(ISERR(LEFT(A129,FIND(" - ",A129))),"NA",LEFT(A129,FIND(" - ",A129)))</f>
        <v xml:space="preserve">Sean Mount </v>
      </c>
      <c r="C129" t="str">
        <f>IF(ISERR(RIGHT(A129,LEN(A129)-FIND(" - ",A129)-2)),"NA",RIGHT(A129,LEN(A129)-FIND(" - ",A129)-2))</f>
        <v>IP</v>
      </c>
      <c r="D129" s="8">
        <f>IF(ISNA(VLOOKUP(A129,[1]National_Points_Pivot!$A$5:$C$400,2,FALSE)),0,VLOOKUP(A129,[1]National_Points_Pivot!$A$5:$C$400,2,FALSE))</f>
        <v>9</v>
      </c>
      <c r="E129" s="8">
        <f>IF(ISNA(VLOOKUP(A129,[1]National_Points_Pivot!$A$5:$C$400,3,FALSE)),0,VLOOKUP(A129,[1]National_Points_Pivot!$A$5:$C$400,3,FALSE))</f>
        <v>94</v>
      </c>
      <c r="F129" s="8">
        <f>IF(ISNA(MIN(VLOOKUP(A129,[1]National_Participation_Pivot!$A$4:$B$400,2,FALSE),5)*5),0,MIN(VLOOKUP(A129,[1]National_Participation_Pivot!$A$4:$B$400,2,FALSE),5)*5)</f>
        <v>15</v>
      </c>
      <c r="G129" s="8">
        <f>SUM(E129:F129)</f>
        <v>109</v>
      </c>
    </row>
    <row r="130" spans="1:7" x14ac:dyDescent="0.25">
      <c r="A130" s="2" t="str">
        <f>[1]National_Participation_Pivot!A148</f>
        <v>Matthew Joos - IP</v>
      </c>
      <c r="B130" s="3" t="str">
        <f>IF(ISERR(LEFT(A130,FIND(" - ",A130))),"NA",LEFT(A130,FIND(" - ",A130)))</f>
        <v xml:space="preserve">Matthew Joos </v>
      </c>
      <c r="C130" t="str">
        <f>IF(ISERR(RIGHT(A130,LEN(A130)-FIND(" - ",A130)-2)),"NA",RIGHT(A130,LEN(A130)-FIND(" - ",A130)-2))</f>
        <v>IP</v>
      </c>
      <c r="D130" s="8">
        <f>IF(ISNA(VLOOKUP(A130,[1]National_Points_Pivot!$A$5:$C$400,2,FALSE)),0,VLOOKUP(A130,[1]National_Points_Pivot!$A$5:$C$400,2,FALSE))</f>
        <v>14</v>
      </c>
      <c r="E130" s="8">
        <f>IF(ISNA(VLOOKUP(A130,[1]National_Points_Pivot!$A$5:$C$400,3,FALSE)),0,VLOOKUP(A130,[1]National_Points_Pivot!$A$5:$C$400,3,FALSE))</f>
        <v>87</v>
      </c>
      <c r="F130" s="8">
        <f>IF(ISNA(MIN(VLOOKUP(A130,[1]National_Participation_Pivot!$A$4:$B$400,2,FALSE),5)*5),0,MIN(VLOOKUP(A130,[1]National_Participation_Pivot!$A$4:$B$400,2,FALSE),5)*5)</f>
        <v>20</v>
      </c>
      <c r="G130" s="8">
        <f>SUM(E130:F130)</f>
        <v>107</v>
      </c>
    </row>
    <row r="131" spans="1:7" x14ac:dyDescent="0.25">
      <c r="A131" s="2" t="str">
        <f>[1]National_Participation_Pivot!A105</f>
        <v>Jeffery Quesenberry - IP</v>
      </c>
      <c r="B131" s="3" t="str">
        <f>IF(ISERR(LEFT(A131,FIND(" - ",A131))),"NA",LEFT(A131,FIND(" - ",A131)))</f>
        <v xml:space="preserve">Jeffery Quesenberry </v>
      </c>
      <c r="C131" t="str">
        <f>IF(ISERR(RIGHT(A131,LEN(A131)-FIND(" - ",A131)-2)),"NA",RIGHT(A131,LEN(A131)-FIND(" - ",A131)-2))</f>
        <v>IP</v>
      </c>
      <c r="D131" s="8">
        <f>IF(ISNA(VLOOKUP(A131,[1]National_Points_Pivot!$A$5:$C$400,2,FALSE)),0,VLOOKUP(A131,[1]National_Points_Pivot!$A$5:$C$400,2,FALSE))</f>
        <v>13</v>
      </c>
      <c r="E131" s="8">
        <f>IF(ISNA(VLOOKUP(A131,[1]National_Points_Pivot!$A$5:$C$400,3,FALSE)),0,VLOOKUP(A131,[1]National_Points_Pivot!$A$5:$C$400,3,FALSE))</f>
        <v>85.5</v>
      </c>
      <c r="F131" s="8">
        <f>IF(ISNA(MIN(VLOOKUP(A131,[1]National_Participation_Pivot!$A$4:$B$400,2,FALSE),5)*5),0,MIN(VLOOKUP(A131,[1]National_Participation_Pivot!$A$4:$B$400,2,FALSE),5)*5)</f>
        <v>20</v>
      </c>
      <c r="G131" s="8">
        <f>SUM(E131:F131)</f>
        <v>105.5</v>
      </c>
    </row>
    <row r="132" spans="1:7" x14ac:dyDescent="0.25">
      <c r="A132" s="2" t="str">
        <f>[1]National_Participation_Pivot!A188</f>
        <v>Ron Bibb - IP</v>
      </c>
      <c r="B132" s="3" t="str">
        <f>IF(ISERR(LEFT(A132,FIND(" - ",A132))),"NA",LEFT(A132,FIND(" - ",A132)))</f>
        <v xml:space="preserve">Ron Bibb </v>
      </c>
      <c r="C132" t="str">
        <f>IF(ISERR(RIGHT(A132,LEN(A132)-FIND(" - ",A132)-2)),"NA",RIGHT(A132,LEN(A132)-FIND(" - ",A132)-2))</f>
        <v>IP</v>
      </c>
      <c r="D132" s="8">
        <f>IF(ISNA(VLOOKUP(A132,[1]National_Points_Pivot!$A$5:$C$400,2,FALSE)),0,VLOOKUP(A132,[1]National_Points_Pivot!$A$5:$C$400,2,FALSE))</f>
        <v>8</v>
      </c>
      <c r="E132" s="8">
        <f>IF(ISNA(VLOOKUP(A132,[1]National_Points_Pivot!$A$5:$C$400,3,FALSE)),0,VLOOKUP(A132,[1]National_Points_Pivot!$A$5:$C$400,3,FALSE))</f>
        <v>89</v>
      </c>
      <c r="F132" s="8">
        <f>IF(ISNA(MIN(VLOOKUP(A132,[1]National_Participation_Pivot!$A$4:$B$400,2,FALSE),5)*5),0,MIN(VLOOKUP(A132,[1]National_Participation_Pivot!$A$4:$B$400,2,FALSE),5)*5)</f>
        <v>10</v>
      </c>
      <c r="G132" s="8">
        <f>SUM(E132:F132)</f>
        <v>99</v>
      </c>
    </row>
    <row r="133" spans="1:7" x14ac:dyDescent="0.25">
      <c r="A133" s="2" t="str">
        <f>[1]National_Participation_Pivot!A53</f>
        <v>Craig Lippe - IP</v>
      </c>
      <c r="B133" s="3" t="str">
        <f>IF(ISERR(LEFT(A133,FIND(" - ",A133))),"NA",LEFT(A133,FIND(" - ",A133)))</f>
        <v xml:space="preserve">Craig Lippe </v>
      </c>
      <c r="C133" t="str">
        <f>IF(ISERR(RIGHT(A133,LEN(A133)-FIND(" - ",A133)-2)),"NA",RIGHT(A133,LEN(A133)-FIND(" - ",A133)-2))</f>
        <v>IP</v>
      </c>
      <c r="D133" s="8">
        <f>IF(ISNA(VLOOKUP(A133,[1]National_Points_Pivot!$A$5:$C$400,2,FALSE)),0,VLOOKUP(A133,[1]National_Points_Pivot!$A$5:$C$400,2,FALSE))</f>
        <v>7</v>
      </c>
      <c r="E133" s="8">
        <f>IF(ISNA(VLOOKUP(A133,[1]National_Points_Pivot!$A$5:$C$400,3,FALSE)),0,VLOOKUP(A133,[1]National_Points_Pivot!$A$5:$C$400,3,FALSE))</f>
        <v>81.5</v>
      </c>
      <c r="F133" s="8">
        <f>IF(ISNA(MIN(VLOOKUP(A133,[1]National_Participation_Pivot!$A$4:$B$400,2,FALSE),5)*5),0,MIN(VLOOKUP(A133,[1]National_Participation_Pivot!$A$4:$B$400,2,FALSE),5)*5)</f>
        <v>10</v>
      </c>
      <c r="G133" s="8">
        <f>SUM(E133:F133)</f>
        <v>91.5</v>
      </c>
    </row>
    <row r="134" spans="1:7" x14ac:dyDescent="0.25">
      <c r="A134" s="2" t="str">
        <f>[1]National_Participation_Pivot!A47</f>
        <v>Chris Grande - IP</v>
      </c>
      <c r="B134" s="3" t="str">
        <f>IF(ISERR(LEFT(A134,FIND(" - ",A134))),"NA",LEFT(A134,FIND(" - ",A134)))</f>
        <v xml:space="preserve">Chris Grande </v>
      </c>
      <c r="C134" t="str">
        <f>IF(ISERR(RIGHT(A134,LEN(A134)-FIND(" - ",A134)-2)),"NA",RIGHT(A134,LEN(A134)-FIND(" - ",A134)-2))</f>
        <v>IP</v>
      </c>
      <c r="D134" s="8">
        <f>IF(ISNA(VLOOKUP(A134,[1]National_Points_Pivot!$A$5:$C$400,2,FALSE)),0,VLOOKUP(A134,[1]National_Points_Pivot!$A$5:$C$400,2,FALSE))</f>
        <v>10</v>
      </c>
      <c r="E134" s="8">
        <f>IF(ISNA(VLOOKUP(A134,[1]National_Points_Pivot!$A$5:$C$400,3,FALSE)),0,VLOOKUP(A134,[1]National_Points_Pivot!$A$5:$C$400,3,FALSE))</f>
        <v>69</v>
      </c>
      <c r="F134" s="8">
        <f>IF(ISNA(MIN(VLOOKUP(A134,[1]National_Participation_Pivot!$A$4:$B$400,2,FALSE),5)*5),0,MIN(VLOOKUP(A134,[1]National_Participation_Pivot!$A$4:$B$400,2,FALSE),5)*5)</f>
        <v>15</v>
      </c>
      <c r="G134" s="8">
        <f>SUM(E134:F134)</f>
        <v>84</v>
      </c>
    </row>
    <row r="135" spans="1:7" x14ac:dyDescent="0.25">
      <c r="A135" s="2" t="str">
        <f>[1]National_Participation_Pivot!A80</f>
        <v>Erik Corwin - IP</v>
      </c>
      <c r="B135" s="3" t="str">
        <f>IF(ISERR(LEFT(A135,FIND(" - ",A135))),"NA",LEFT(A135,FIND(" - ",A135)))</f>
        <v xml:space="preserve">Erik Corwin </v>
      </c>
      <c r="C135" t="str">
        <f>IF(ISERR(RIGHT(A135,LEN(A135)-FIND(" - ",A135)-2)),"NA",RIGHT(A135,LEN(A135)-FIND(" - ",A135)-2))</f>
        <v>IP</v>
      </c>
      <c r="D135" s="8">
        <f>IF(ISNA(VLOOKUP(A135,[1]National_Points_Pivot!$A$5:$C$400,2,FALSE)),0,VLOOKUP(A135,[1]National_Points_Pivot!$A$5:$C$400,2,FALSE))</f>
        <v>16</v>
      </c>
      <c r="E135" s="8">
        <f>IF(ISNA(VLOOKUP(A135,[1]National_Points_Pivot!$A$5:$C$400,3,FALSE)),0,VLOOKUP(A135,[1]National_Points_Pivot!$A$5:$C$400,3,FALSE))</f>
        <v>57.5</v>
      </c>
      <c r="F135" s="8">
        <f>IF(ISNA(MIN(VLOOKUP(A135,[1]National_Participation_Pivot!$A$4:$B$400,2,FALSE),5)*5),0,MIN(VLOOKUP(A135,[1]National_Participation_Pivot!$A$4:$B$400,2,FALSE),5)*5)</f>
        <v>25</v>
      </c>
      <c r="G135" s="8">
        <f>SUM(E135:F135)</f>
        <v>82.5</v>
      </c>
    </row>
    <row r="136" spans="1:7" x14ac:dyDescent="0.25">
      <c r="A136" s="2" t="str">
        <f>[1]National_Participation_Pivot!A51</f>
        <v>Clyde Hill - IP</v>
      </c>
      <c r="B136" s="3" t="str">
        <f>IF(ISERR(LEFT(A136,FIND(" - ",A136))),"NA",LEFT(A136,FIND(" - ",A136)))</f>
        <v xml:space="preserve">Clyde Hill </v>
      </c>
      <c r="C136" t="str">
        <f>IF(ISERR(RIGHT(A136,LEN(A136)-FIND(" - ",A136)-2)),"NA",RIGHT(A136,LEN(A136)-FIND(" - ",A136)-2))</f>
        <v>IP</v>
      </c>
      <c r="D136" s="8">
        <f>IF(ISNA(VLOOKUP(A136,[1]National_Points_Pivot!$A$5:$C$400,2,FALSE)),0,VLOOKUP(A136,[1]National_Points_Pivot!$A$5:$C$400,2,FALSE))</f>
        <v>6</v>
      </c>
      <c r="E136" s="8">
        <f>IF(ISNA(VLOOKUP(A136,[1]National_Points_Pivot!$A$5:$C$400,3,FALSE)),0,VLOOKUP(A136,[1]National_Points_Pivot!$A$5:$C$400,3,FALSE))</f>
        <v>71.5</v>
      </c>
      <c r="F136" s="8">
        <f>IF(ISNA(MIN(VLOOKUP(A136,[1]National_Participation_Pivot!$A$4:$B$400,2,FALSE),5)*5),0,MIN(VLOOKUP(A136,[1]National_Participation_Pivot!$A$4:$B$400,2,FALSE),5)*5)</f>
        <v>10</v>
      </c>
      <c r="G136" s="8">
        <f>SUM(E136:F136)</f>
        <v>81.5</v>
      </c>
    </row>
    <row r="137" spans="1:7" x14ac:dyDescent="0.25">
      <c r="A137" s="2" t="str">
        <f>[1]National_Participation_Pivot!A110</f>
        <v>Jerry Kaufman - IP</v>
      </c>
      <c r="B137" s="3" t="str">
        <f>IF(ISERR(LEFT(A137,FIND(" - ",A137))),"NA",LEFT(A137,FIND(" - ",A137)))</f>
        <v xml:space="preserve">Jerry Kaufman </v>
      </c>
      <c r="C137" t="str">
        <f>IF(ISERR(RIGHT(A137,LEN(A137)-FIND(" - ",A137)-2)),"NA",RIGHT(A137,LEN(A137)-FIND(" - ",A137)-2))</f>
        <v>IP</v>
      </c>
      <c r="D137" s="8">
        <f>IF(ISNA(VLOOKUP(A137,[1]National_Points_Pivot!$A$5:$C$400,2,FALSE)),0,VLOOKUP(A137,[1]National_Points_Pivot!$A$5:$C$400,2,FALSE))</f>
        <v>5</v>
      </c>
      <c r="E137" s="8">
        <f>IF(ISNA(VLOOKUP(A137,[1]National_Points_Pivot!$A$5:$C$400,3,FALSE)),0,VLOOKUP(A137,[1]National_Points_Pivot!$A$5:$C$400,3,FALSE))</f>
        <v>69</v>
      </c>
      <c r="F137" s="8">
        <f>IF(ISNA(MIN(VLOOKUP(A137,[1]National_Participation_Pivot!$A$4:$B$400,2,FALSE),5)*5),0,MIN(VLOOKUP(A137,[1]National_Participation_Pivot!$A$4:$B$400,2,FALSE),5)*5)</f>
        <v>10</v>
      </c>
      <c r="G137" s="8">
        <f>SUM(E137:F137)</f>
        <v>79</v>
      </c>
    </row>
    <row r="138" spans="1:7" x14ac:dyDescent="0.25">
      <c r="A138" s="2" t="str">
        <f>[1]National_Participation_Pivot!A41</f>
        <v>Chad Waddell - IP</v>
      </c>
      <c r="B138" s="3" t="str">
        <f>IF(ISERR(LEFT(A138,FIND(" - ",A138))),"NA",LEFT(A138,FIND(" - ",A138)))</f>
        <v xml:space="preserve">Chad Waddell </v>
      </c>
      <c r="C138" t="str">
        <f>IF(ISERR(RIGHT(A138,LEN(A138)-FIND(" - ",A138)-2)),"NA",RIGHT(A138,LEN(A138)-FIND(" - ",A138)-2))</f>
        <v>IP</v>
      </c>
      <c r="D138" s="8">
        <f>IF(ISNA(VLOOKUP(A138,[1]National_Points_Pivot!$A$5:$C$400,2,FALSE)),0,VLOOKUP(A138,[1]National_Points_Pivot!$A$5:$C$400,2,FALSE))</f>
        <v>7</v>
      </c>
      <c r="E138" s="8">
        <f>IF(ISNA(VLOOKUP(A138,[1]National_Points_Pivot!$A$5:$C$400,3,FALSE)),0,VLOOKUP(A138,[1]National_Points_Pivot!$A$5:$C$400,3,FALSE))</f>
        <v>64.5</v>
      </c>
      <c r="F138" s="8">
        <f>IF(ISNA(MIN(VLOOKUP(A138,[1]National_Participation_Pivot!$A$4:$B$400,2,FALSE),5)*5),0,MIN(VLOOKUP(A138,[1]National_Participation_Pivot!$A$4:$B$400,2,FALSE),5)*5)</f>
        <v>10</v>
      </c>
      <c r="G138" s="8">
        <f>SUM(E138:F138)</f>
        <v>74.5</v>
      </c>
    </row>
    <row r="139" spans="1:7" x14ac:dyDescent="0.25">
      <c r="A139" s="2" t="str">
        <f>[1]National_Participation_Pivot!A125</f>
        <v>JP Tracey - IP</v>
      </c>
      <c r="B139" s="3" t="str">
        <f>IF(ISERR(LEFT(A139,FIND(" - ",A139))),"NA",LEFT(A139,FIND(" - ",A139)))</f>
        <v xml:space="preserve">JP Tracey </v>
      </c>
      <c r="C139" t="str">
        <f>IF(ISERR(RIGHT(A139,LEN(A139)-FIND(" - ",A139)-2)),"NA",RIGHT(A139,LEN(A139)-FIND(" - ",A139)-2))</f>
        <v>IP</v>
      </c>
      <c r="D139" s="8">
        <f>IF(ISNA(VLOOKUP(A139,[1]National_Points_Pivot!$A$5:$C$400,2,FALSE)),0,VLOOKUP(A139,[1]National_Points_Pivot!$A$5:$C$400,2,FALSE))</f>
        <v>10</v>
      </c>
      <c r="E139" s="8">
        <f>IF(ISNA(VLOOKUP(A139,[1]National_Points_Pivot!$A$5:$C$400,3,FALSE)),0,VLOOKUP(A139,[1]National_Points_Pivot!$A$5:$C$400,3,FALSE))</f>
        <v>54</v>
      </c>
      <c r="F139" s="8">
        <f>IF(ISNA(MIN(VLOOKUP(A139,[1]National_Participation_Pivot!$A$4:$B$400,2,FALSE),5)*5),0,MIN(VLOOKUP(A139,[1]National_Participation_Pivot!$A$4:$B$400,2,FALSE),5)*5)</f>
        <v>20</v>
      </c>
      <c r="G139" s="8">
        <f>SUM(E139:F139)</f>
        <v>74</v>
      </c>
    </row>
    <row r="140" spans="1:7" x14ac:dyDescent="0.25">
      <c r="A140" s="2" t="str">
        <f>[1]National_Participation_Pivot!A174</f>
        <v>Rich Abraham - IP</v>
      </c>
      <c r="B140" s="3" t="str">
        <f>IF(ISERR(LEFT(A140,FIND(" - ",A140))),"NA",LEFT(A140,FIND(" - ",A140)))</f>
        <v xml:space="preserve">Rich Abraham </v>
      </c>
      <c r="C140" t="str">
        <f>IF(ISERR(RIGHT(A140,LEN(A140)-FIND(" - ",A140)-2)),"NA",RIGHT(A140,LEN(A140)-FIND(" - ",A140)-2))</f>
        <v>IP</v>
      </c>
      <c r="D140" s="8">
        <f>IF(ISNA(VLOOKUP(A140,[1]National_Points_Pivot!$A$5:$C$400,2,FALSE)),0,VLOOKUP(A140,[1]National_Points_Pivot!$A$5:$C$400,2,FALSE))</f>
        <v>6</v>
      </c>
      <c r="E140" s="8">
        <f>IF(ISNA(VLOOKUP(A140,[1]National_Points_Pivot!$A$5:$C$400,3,FALSE)),0,VLOOKUP(A140,[1]National_Points_Pivot!$A$5:$C$400,3,FALSE))</f>
        <v>60.5</v>
      </c>
      <c r="F140" s="8">
        <f>IF(ISNA(MIN(VLOOKUP(A140,[1]National_Participation_Pivot!$A$4:$B$400,2,FALSE),5)*5),0,MIN(VLOOKUP(A140,[1]National_Participation_Pivot!$A$4:$B$400,2,FALSE),5)*5)</f>
        <v>10</v>
      </c>
      <c r="G140" s="8">
        <f>SUM(E140:F140)</f>
        <v>70.5</v>
      </c>
    </row>
    <row r="141" spans="1:7" x14ac:dyDescent="0.25">
      <c r="A141" s="2" t="str">
        <f>[1]National_Participation_Pivot!A222</f>
        <v>Tom Melton - IP</v>
      </c>
      <c r="B141" s="3" t="str">
        <f>IF(ISERR(LEFT(A141,FIND(" - ",A141))),"NA",LEFT(A141,FIND(" - ",A141)))</f>
        <v xml:space="preserve">Tom Melton </v>
      </c>
      <c r="C141" t="str">
        <f>IF(ISERR(RIGHT(A141,LEN(A141)-FIND(" - ",A141)-2)),"NA",RIGHT(A141,LEN(A141)-FIND(" - ",A141)-2))</f>
        <v>IP</v>
      </c>
      <c r="D141" s="8">
        <f>IF(ISNA(VLOOKUP(A141,[1]National_Points_Pivot!$A$5:$C$400,2,FALSE)),0,VLOOKUP(A141,[1]National_Points_Pivot!$A$5:$C$400,2,FALSE))</f>
        <v>11</v>
      </c>
      <c r="E141" s="8">
        <f>IF(ISNA(VLOOKUP(A141,[1]National_Points_Pivot!$A$5:$C$400,3,FALSE)),0,VLOOKUP(A141,[1]National_Points_Pivot!$A$5:$C$400,3,FALSE))</f>
        <v>54</v>
      </c>
      <c r="F141" s="8">
        <f>IF(ISNA(MIN(VLOOKUP(A141,[1]National_Participation_Pivot!$A$4:$B$400,2,FALSE),5)*5),0,MIN(VLOOKUP(A141,[1]National_Participation_Pivot!$A$4:$B$400,2,FALSE),5)*5)</f>
        <v>15</v>
      </c>
      <c r="G141" s="8">
        <f>SUM(E141:F141)</f>
        <v>69</v>
      </c>
    </row>
    <row r="142" spans="1:7" x14ac:dyDescent="0.25">
      <c r="A142" s="2" t="str">
        <f>[1]National_Participation_Pivot!A163</f>
        <v>Patrick Avakian - IP</v>
      </c>
      <c r="B142" s="3" t="str">
        <f>IF(ISERR(LEFT(A142,FIND(" - ",A142))),"NA",LEFT(A142,FIND(" - ",A142)))</f>
        <v xml:space="preserve">Patrick Avakian </v>
      </c>
      <c r="C142" t="str">
        <f>IF(ISERR(RIGHT(A142,LEN(A142)-FIND(" - ",A142)-2)),"NA",RIGHT(A142,LEN(A142)-FIND(" - ",A142)-2))</f>
        <v>IP</v>
      </c>
      <c r="D142" s="8">
        <f>IF(ISNA(VLOOKUP(A142,[1]National_Points_Pivot!$A$5:$C$400,2,FALSE)),0,VLOOKUP(A142,[1]National_Points_Pivot!$A$5:$C$400,2,FALSE))</f>
        <v>5</v>
      </c>
      <c r="E142" s="8">
        <f>IF(ISNA(VLOOKUP(A142,[1]National_Points_Pivot!$A$5:$C$400,3,FALSE)),0,VLOOKUP(A142,[1]National_Points_Pivot!$A$5:$C$400,3,FALSE))</f>
        <v>57.5</v>
      </c>
      <c r="F142" s="8">
        <f>IF(ISNA(MIN(VLOOKUP(A142,[1]National_Participation_Pivot!$A$4:$B$400,2,FALSE),5)*5),0,MIN(VLOOKUP(A142,[1]National_Participation_Pivot!$A$4:$B$400,2,FALSE),5)*5)</f>
        <v>10</v>
      </c>
      <c r="G142" s="8">
        <f>SUM(E142:F142)</f>
        <v>67.5</v>
      </c>
    </row>
    <row r="143" spans="1:7" x14ac:dyDescent="0.25">
      <c r="A143" s="2" t="str">
        <f>[1]National_Participation_Pivot!A65</f>
        <v>David Ellman - IP</v>
      </c>
      <c r="B143" s="3" t="str">
        <f>IF(ISERR(LEFT(A143,FIND(" - ",A143))),"NA",LEFT(A143,FIND(" - ",A143)))</f>
        <v xml:space="preserve">David Ellman </v>
      </c>
      <c r="C143" t="str">
        <f>IF(ISERR(RIGHT(A143,LEN(A143)-FIND(" - ",A143)-2)),"NA",RIGHT(A143,LEN(A143)-FIND(" - ",A143)-2))</f>
        <v>IP</v>
      </c>
      <c r="D143" s="8">
        <f>IF(ISNA(VLOOKUP(A143,[1]National_Points_Pivot!$A$5:$C$400,2,FALSE)),0,VLOOKUP(A143,[1]National_Points_Pivot!$A$5:$C$400,2,FALSE))</f>
        <v>10</v>
      </c>
      <c r="E143" s="8">
        <f>IF(ISNA(VLOOKUP(A143,[1]National_Points_Pivot!$A$5:$C$400,3,FALSE)),0,VLOOKUP(A143,[1]National_Points_Pivot!$A$5:$C$400,3,FALSE))</f>
        <v>51.5</v>
      </c>
      <c r="F143" s="8">
        <f>IF(ISNA(MIN(VLOOKUP(A143,[1]National_Participation_Pivot!$A$4:$B$400,2,FALSE),5)*5),0,MIN(VLOOKUP(A143,[1]National_Participation_Pivot!$A$4:$B$400,2,FALSE),5)*5)</f>
        <v>15</v>
      </c>
      <c r="G143" s="8">
        <f>SUM(E143:F143)</f>
        <v>66.5</v>
      </c>
    </row>
    <row r="144" spans="1:7" x14ac:dyDescent="0.25">
      <c r="A144" s="2" t="str">
        <f>[1]National_Participation_Pivot!A94</f>
        <v>Greg Wharton - IP</v>
      </c>
      <c r="B144" s="3" t="str">
        <f>IF(ISERR(LEFT(A144,FIND(" - ",A144))),"NA",LEFT(A144,FIND(" - ",A144)))</f>
        <v xml:space="preserve">Greg Wharton </v>
      </c>
      <c r="C144" t="str">
        <f>IF(ISERR(RIGHT(A144,LEN(A144)-FIND(" - ",A144)-2)),"NA",RIGHT(A144,LEN(A144)-FIND(" - ",A144)-2))</f>
        <v>IP</v>
      </c>
      <c r="D144" s="8">
        <f>IF(ISNA(VLOOKUP(A144,[1]National_Points_Pivot!$A$5:$C$400,2,FALSE)),0,VLOOKUP(A144,[1]National_Points_Pivot!$A$5:$C$400,2,FALSE))</f>
        <v>12</v>
      </c>
      <c r="E144" s="8">
        <f>IF(ISNA(VLOOKUP(A144,[1]National_Points_Pivot!$A$5:$C$400,3,FALSE)),0,VLOOKUP(A144,[1]National_Points_Pivot!$A$5:$C$400,3,FALSE))</f>
        <v>45</v>
      </c>
      <c r="F144" s="8">
        <f>IF(ISNA(MIN(VLOOKUP(A144,[1]National_Participation_Pivot!$A$4:$B$400,2,FALSE),5)*5),0,MIN(VLOOKUP(A144,[1]National_Participation_Pivot!$A$4:$B$400,2,FALSE),5)*5)</f>
        <v>20</v>
      </c>
      <c r="G144" s="8">
        <f>SUM(E144:F144)</f>
        <v>65</v>
      </c>
    </row>
    <row r="145" spans="1:7" x14ac:dyDescent="0.25">
      <c r="A145" s="2" t="str">
        <f>[1]National_Participation_Pivot!A229</f>
        <v>Vernon Anderson - IP</v>
      </c>
      <c r="B145" s="3" t="str">
        <f>IF(ISERR(LEFT(A145,FIND(" - ",A145))),"NA",LEFT(A145,FIND(" - ",A145)))</f>
        <v xml:space="preserve">Vernon Anderson </v>
      </c>
      <c r="C145" t="str">
        <f>IF(ISERR(RIGHT(A145,LEN(A145)-FIND(" - ",A145)-2)),"NA",RIGHT(A145,LEN(A145)-FIND(" - ",A145)-2))</f>
        <v>IP</v>
      </c>
      <c r="D145" s="8">
        <f>IF(ISNA(VLOOKUP(A145,[1]National_Points_Pivot!$A$5:$C$400,2,FALSE)),0,VLOOKUP(A145,[1]National_Points_Pivot!$A$5:$C$400,2,FALSE))</f>
        <v>5</v>
      </c>
      <c r="E145" s="8">
        <f>IF(ISNA(VLOOKUP(A145,[1]National_Points_Pivot!$A$5:$C$400,3,FALSE)),0,VLOOKUP(A145,[1]National_Points_Pivot!$A$5:$C$400,3,FALSE))</f>
        <v>53.5</v>
      </c>
      <c r="F145" s="8">
        <f>IF(ISNA(MIN(VLOOKUP(A145,[1]National_Participation_Pivot!$A$4:$B$400,2,FALSE),5)*5),0,MIN(VLOOKUP(A145,[1]National_Participation_Pivot!$A$4:$B$400,2,FALSE),5)*5)</f>
        <v>10</v>
      </c>
      <c r="G145" s="8">
        <f>SUM(E145:F145)</f>
        <v>63.5</v>
      </c>
    </row>
    <row r="146" spans="1:7" x14ac:dyDescent="0.25">
      <c r="A146" s="2" t="str">
        <f>[1]National_Participation_Pivot!A238</f>
        <v>William Schachat - IP</v>
      </c>
      <c r="B146" s="3" t="str">
        <f>IF(ISERR(LEFT(A146,FIND(" - ",A146))),"NA",LEFT(A146,FIND(" - ",A146)))</f>
        <v xml:space="preserve">William Schachat </v>
      </c>
      <c r="C146" t="str">
        <f>IF(ISERR(RIGHT(A146,LEN(A146)-FIND(" - ",A146)-2)),"NA",RIGHT(A146,LEN(A146)-FIND(" - ",A146)-2))</f>
        <v>IP</v>
      </c>
      <c r="D146" s="8">
        <f>IF(ISNA(VLOOKUP(A146,[1]National_Points_Pivot!$A$5:$C$400,2,FALSE)),0,VLOOKUP(A146,[1]National_Points_Pivot!$A$5:$C$400,2,FALSE))</f>
        <v>12</v>
      </c>
      <c r="E146" s="8">
        <f>IF(ISNA(VLOOKUP(A146,[1]National_Points_Pivot!$A$5:$C$400,3,FALSE)),0,VLOOKUP(A146,[1]National_Points_Pivot!$A$5:$C$400,3,FALSE))</f>
        <v>35</v>
      </c>
      <c r="F146" s="8">
        <f>IF(ISNA(MIN(VLOOKUP(A146,[1]National_Participation_Pivot!$A$4:$B$400,2,FALSE),5)*5),0,MIN(VLOOKUP(A146,[1]National_Participation_Pivot!$A$4:$B$400,2,FALSE),5)*5)</f>
        <v>25</v>
      </c>
      <c r="G146" s="8">
        <f>SUM(E146:F146)</f>
        <v>60</v>
      </c>
    </row>
    <row r="147" spans="1:7" x14ac:dyDescent="0.25">
      <c r="A147" s="2" t="str">
        <f>[1]National_Participation_Pivot!A140</f>
        <v>Mark Lightfoot - IP</v>
      </c>
      <c r="B147" s="3" t="str">
        <f>IF(ISERR(LEFT(A147,FIND(" - ",A147))),"NA",LEFT(A147,FIND(" - ",A147)))</f>
        <v xml:space="preserve">Mark Lightfoot </v>
      </c>
      <c r="C147" t="str">
        <f>IF(ISERR(RIGHT(A147,LEN(A147)-FIND(" - ",A147)-2)),"NA",RIGHT(A147,LEN(A147)-FIND(" - ",A147)-2))</f>
        <v>IP</v>
      </c>
      <c r="D147" s="8">
        <f>IF(ISNA(VLOOKUP(A147,[1]National_Points_Pivot!$A$5:$C$400,2,FALSE)),0,VLOOKUP(A147,[1]National_Points_Pivot!$A$5:$C$400,2,FALSE))</f>
        <v>9</v>
      </c>
      <c r="E147" s="8">
        <f>IF(ISNA(VLOOKUP(A147,[1]National_Points_Pivot!$A$5:$C$400,3,FALSE)),0,VLOOKUP(A147,[1]National_Points_Pivot!$A$5:$C$400,3,FALSE))</f>
        <v>42</v>
      </c>
      <c r="F147" s="8">
        <f>IF(ISNA(MIN(VLOOKUP(A147,[1]National_Participation_Pivot!$A$4:$B$400,2,FALSE),5)*5),0,MIN(VLOOKUP(A147,[1]National_Participation_Pivot!$A$4:$B$400,2,FALSE),5)*5)</f>
        <v>15</v>
      </c>
      <c r="G147" s="8">
        <f>SUM(E147:F147)</f>
        <v>57</v>
      </c>
    </row>
    <row r="148" spans="1:7" x14ac:dyDescent="0.25">
      <c r="A148" s="2" t="str">
        <f>[1]National_Participation_Pivot!A181</f>
        <v>Robert Goldlust - IP</v>
      </c>
      <c r="B148" s="3" t="str">
        <f>IF(ISERR(LEFT(A148,FIND(" - ",A148))),"NA",LEFT(A148,FIND(" - ",A148)))</f>
        <v xml:space="preserve">Robert Goldlust </v>
      </c>
      <c r="C148" t="str">
        <f>IF(ISERR(RIGHT(A148,LEN(A148)-FIND(" - ",A148)-2)),"NA",RIGHT(A148,LEN(A148)-FIND(" - ",A148)-2))</f>
        <v>IP</v>
      </c>
      <c r="D148" s="8">
        <f>IF(ISNA(VLOOKUP(A148,[1]National_Points_Pivot!$A$5:$C$400,2,FALSE)),0,VLOOKUP(A148,[1]National_Points_Pivot!$A$5:$C$400,2,FALSE))</f>
        <v>8</v>
      </c>
      <c r="E148" s="8">
        <f>IF(ISNA(VLOOKUP(A148,[1]National_Points_Pivot!$A$5:$C$400,3,FALSE)),0,VLOOKUP(A148,[1]National_Points_Pivot!$A$5:$C$400,3,FALSE))</f>
        <v>32.5</v>
      </c>
      <c r="F148" s="8">
        <f>IF(ISNA(MIN(VLOOKUP(A148,[1]National_Participation_Pivot!$A$4:$B$400,2,FALSE),5)*5),0,MIN(VLOOKUP(A148,[1]National_Participation_Pivot!$A$4:$B$400,2,FALSE),5)*5)</f>
        <v>15</v>
      </c>
      <c r="G148" s="8">
        <f>SUM(E148:F148)</f>
        <v>47.5</v>
      </c>
    </row>
    <row r="149" spans="1:7" x14ac:dyDescent="0.25">
      <c r="A149" s="2" t="str">
        <f>[1]National_Participation_Pivot!A31</f>
        <v>Brandon Watson - IP</v>
      </c>
      <c r="B149" s="3" t="str">
        <f>IF(ISERR(LEFT(A149,FIND(" - ",A149))),"NA",LEFT(A149,FIND(" - ",A149)))</f>
        <v xml:space="preserve">Brandon Watson </v>
      </c>
      <c r="C149" t="str">
        <f>IF(ISERR(RIGHT(A149,LEN(A149)-FIND(" - ",A149)-2)),"NA",RIGHT(A149,LEN(A149)-FIND(" - ",A149)-2))</f>
        <v>IP</v>
      </c>
      <c r="D149" s="8">
        <f>IF(ISNA(VLOOKUP(A149,[1]National_Points_Pivot!$A$5:$C$400,2,FALSE)),0,VLOOKUP(A149,[1]National_Points_Pivot!$A$5:$C$400,2,FALSE))</f>
        <v>4</v>
      </c>
      <c r="E149" s="8">
        <f>IF(ISNA(VLOOKUP(A149,[1]National_Points_Pivot!$A$5:$C$400,3,FALSE)),0,VLOOKUP(A149,[1]National_Points_Pivot!$A$5:$C$400,3,FALSE))</f>
        <v>39</v>
      </c>
      <c r="F149" s="8">
        <f>IF(ISNA(MIN(VLOOKUP(A149,[1]National_Participation_Pivot!$A$4:$B$400,2,FALSE),5)*5),0,MIN(VLOOKUP(A149,[1]National_Participation_Pivot!$A$4:$B$400,2,FALSE),5)*5)</f>
        <v>5</v>
      </c>
      <c r="G149" s="8">
        <f>SUM(E149:F149)</f>
        <v>44</v>
      </c>
    </row>
    <row r="150" spans="1:7" x14ac:dyDescent="0.25">
      <c r="A150" s="2" t="str">
        <f>[1]National_Participation_Pivot!A225</f>
        <v>Topher Everett - IP</v>
      </c>
      <c r="B150" s="3" t="str">
        <f>IF(ISERR(LEFT(A150,FIND(" - ",A150))),"NA",LEFT(A150,FIND(" - ",A150)))</f>
        <v xml:space="preserve">Topher Everett </v>
      </c>
      <c r="C150" t="str">
        <f>IF(ISERR(RIGHT(A150,LEN(A150)-FIND(" - ",A150)-2)),"NA",RIGHT(A150,LEN(A150)-FIND(" - ",A150)-2))</f>
        <v>IP</v>
      </c>
      <c r="D150" s="8">
        <f>IF(ISNA(VLOOKUP(A150,[1]National_Points_Pivot!$A$5:$C$400,2,FALSE)),0,VLOOKUP(A150,[1]National_Points_Pivot!$A$5:$C$400,2,FALSE))</f>
        <v>2</v>
      </c>
      <c r="E150" s="8">
        <f>IF(ISNA(VLOOKUP(A150,[1]National_Points_Pivot!$A$5:$C$400,3,FALSE)),0,VLOOKUP(A150,[1]National_Points_Pivot!$A$5:$C$400,3,FALSE))</f>
        <v>33</v>
      </c>
      <c r="F150" s="8">
        <f>IF(ISNA(MIN(VLOOKUP(A150,[1]National_Participation_Pivot!$A$4:$B$400,2,FALSE),5)*5),0,MIN(VLOOKUP(A150,[1]National_Participation_Pivot!$A$4:$B$400,2,FALSE),5)*5)</f>
        <v>10</v>
      </c>
      <c r="G150" s="8">
        <f>SUM(E150:F150)</f>
        <v>43</v>
      </c>
    </row>
    <row r="151" spans="1:7" x14ac:dyDescent="0.25">
      <c r="A151" s="2" t="str">
        <f>[1]National_Participation_Pivot!A76</f>
        <v>Edward Macanga - IP</v>
      </c>
      <c r="B151" s="3" t="str">
        <f>IF(ISERR(LEFT(A151,FIND(" - ",A151))),"NA",LEFT(A151,FIND(" - ",A151)))</f>
        <v xml:space="preserve">Edward Macanga </v>
      </c>
      <c r="C151" t="str">
        <f>IF(ISERR(RIGHT(A151,LEN(A151)-FIND(" - ",A151)-2)),"NA",RIGHT(A151,LEN(A151)-FIND(" - ",A151)-2))</f>
        <v>IP</v>
      </c>
      <c r="D151" s="8">
        <f>IF(ISNA(VLOOKUP(A151,[1]National_Points_Pivot!$A$5:$C$400,2,FALSE)),0,VLOOKUP(A151,[1]National_Points_Pivot!$A$5:$C$400,2,FALSE))</f>
        <v>7</v>
      </c>
      <c r="E151" s="8">
        <f>IF(ISNA(VLOOKUP(A151,[1]National_Points_Pivot!$A$5:$C$400,3,FALSE)),0,VLOOKUP(A151,[1]National_Points_Pivot!$A$5:$C$400,3,FALSE))</f>
        <v>31</v>
      </c>
      <c r="F151" s="8">
        <f>IF(ISNA(MIN(VLOOKUP(A151,[1]National_Participation_Pivot!$A$4:$B$400,2,FALSE),5)*5),0,MIN(VLOOKUP(A151,[1]National_Participation_Pivot!$A$4:$B$400,2,FALSE),5)*5)</f>
        <v>10</v>
      </c>
      <c r="G151" s="8">
        <f>SUM(E151:F151)</f>
        <v>41</v>
      </c>
    </row>
    <row r="152" spans="1:7" x14ac:dyDescent="0.25">
      <c r="A152" s="2" t="str">
        <f>[1]National_Participation_Pivot!A212</f>
        <v>Steven Fiore - IP</v>
      </c>
      <c r="B152" s="3" t="str">
        <f>IF(ISERR(LEFT(A152,FIND(" - ",A152))),"NA",LEFT(A152,FIND(" - ",A152)))</f>
        <v xml:space="preserve">Steven Fiore </v>
      </c>
      <c r="C152" t="str">
        <f>IF(ISERR(RIGHT(A152,LEN(A152)-FIND(" - ",A152)-2)),"NA",RIGHT(A152,LEN(A152)-FIND(" - ",A152)-2))</f>
        <v>IP</v>
      </c>
      <c r="D152" s="8">
        <f>IF(ISNA(VLOOKUP(A152,[1]National_Points_Pivot!$A$5:$C$400,2,FALSE)),0,VLOOKUP(A152,[1]National_Points_Pivot!$A$5:$C$400,2,FALSE))</f>
        <v>3</v>
      </c>
      <c r="E152" s="8">
        <f>IF(ISNA(VLOOKUP(A152,[1]National_Points_Pivot!$A$5:$C$400,3,FALSE)),0,VLOOKUP(A152,[1]National_Points_Pivot!$A$5:$C$400,3,FALSE))</f>
        <v>35.5</v>
      </c>
      <c r="F152" s="8">
        <f>IF(ISNA(MIN(VLOOKUP(A152,[1]National_Participation_Pivot!$A$4:$B$400,2,FALSE),5)*5),0,MIN(VLOOKUP(A152,[1]National_Participation_Pivot!$A$4:$B$400,2,FALSE),5)*5)</f>
        <v>5</v>
      </c>
      <c r="G152" s="8">
        <f>SUM(E152:F152)</f>
        <v>40.5</v>
      </c>
    </row>
    <row r="153" spans="1:7" x14ac:dyDescent="0.25">
      <c r="A153" s="2" t="str">
        <f>[1]National_Participation_Pivot!A89</f>
        <v>Gary Davis - IP</v>
      </c>
      <c r="B153" s="3" t="str">
        <f>IF(ISERR(LEFT(A153,FIND(" - ",A153))),"NA",LEFT(A153,FIND(" - ",A153)))</f>
        <v xml:space="preserve">Gary Davis </v>
      </c>
      <c r="C153" t="str">
        <f>IF(ISERR(RIGHT(A153,LEN(A153)-FIND(" - ",A153)-2)),"NA",RIGHT(A153,LEN(A153)-FIND(" - ",A153)-2))</f>
        <v>IP</v>
      </c>
      <c r="D153" s="8">
        <f>IF(ISNA(VLOOKUP(A153,[1]National_Points_Pivot!$A$5:$C$400,2,FALSE)),0,VLOOKUP(A153,[1]National_Points_Pivot!$A$5:$C$400,2,FALSE))</f>
        <v>6</v>
      </c>
      <c r="E153" s="8">
        <f>IF(ISNA(VLOOKUP(A153,[1]National_Points_Pivot!$A$5:$C$400,3,FALSE)),0,VLOOKUP(A153,[1]National_Points_Pivot!$A$5:$C$400,3,FALSE))</f>
        <v>22.5</v>
      </c>
      <c r="F153" s="8">
        <f>IF(ISNA(MIN(VLOOKUP(A153,[1]National_Participation_Pivot!$A$4:$B$400,2,FALSE),5)*5),0,MIN(VLOOKUP(A153,[1]National_Participation_Pivot!$A$4:$B$400,2,FALSE),5)*5)</f>
        <v>15</v>
      </c>
      <c r="G153" s="8">
        <f>SUM(E153:F153)</f>
        <v>37.5</v>
      </c>
    </row>
    <row r="154" spans="1:7" x14ac:dyDescent="0.25">
      <c r="A154" s="2" t="str">
        <f>[1]National_Participation_Pivot!A22</f>
        <v>Anthony Graf - IP</v>
      </c>
      <c r="B154" s="3" t="str">
        <f>IF(ISERR(LEFT(A154,FIND(" - ",A154))),"NA",LEFT(A154,FIND(" - ",A154)))</f>
        <v xml:space="preserve">Anthony Graf </v>
      </c>
      <c r="C154" t="str">
        <f>IF(ISERR(RIGHT(A154,LEN(A154)-FIND(" - ",A154)-2)),"NA",RIGHT(A154,LEN(A154)-FIND(" - ",A154)-2))</f>
        <v>IP</v>
      </c>
      <c r="D154" s="8">
        <f>IF(ISNA(VLOOKUP(A154,[1]National_Points_Pivot!$A$5:$C$400,2,FALSE)),0,VLOOKUP(A154,[1]National_Points_Pivot!$A$5:$C$400,2,FALSE))</f>
        <v>3</v>
      </c>
      <c r="E154" s="8">
        <f>IF(ISNA(VLOOKUP(A154,[1]National_Points_Pivot!$A$5:$C$400,3,FALSE)),0,VLOOKUP(A154,[1]National_Points_Pivot!$A$5:$C$400,3,FALSE))</f>
        <v>30</v>
      </c>
      <c r="F154" s="8">
        <f>IF(ISNA(MIN(VLOOKUP(A154,[1]National_Participation_Pivot!$A$4:$B$400,2,FALSE),5)*5),0,MIN(VLOOKUP(A154,[1]National_Participation_Pivot!$A$4:$B$400,2,FALSE),5)*5)</f>
        <v>5</v>
      </c>
      <c r="G154" s="8">
        <f>SUM(E154:F154)</f>
        <v>35</v>
      </c>
    </row>
    <row r="155" spans="1:7" x14ac:dyDescent="0.25">
      <c r="A155" s="2" t="str">
        <f>[1]National_Participation_Pivot!A127</f>
        <v>Julie Wolf - IP</v>
      </c>
      <c r="B155" s="3" t="str">
        <f>IF(ISERR(LEFT(A155,FIND(" - ",A155))),"NA",LEFT(A155,FIND(" - ",A155)))</f>
        <v xml:space="preserve">Julie Wolf </v>
      </c>
      <c r="C155" t="str">
        <f>IF(ISERR(RIGHT(A155,LEN(A155)-FIND(" - ",A155)-2)),"NA",RIGHT(A155,LEN(A155)-FIND(" - ",A155)-2))</f>
        <v>IP</v>
      </c>
      <c r="D155" s="8">
        <f>IF(ISNA(VLOOKUP(A155,[1]National_Points_Pivot!$A$5:$C$400,2,FALSE)),0,VLOOKUP(A155,[1]National_Points_Pivot!$A$5:$C$400,2,FALSE))</f>
        <v>2</v>
      </c>
      <c r="E155" s="8">
        <f>IF(ISNA(VLOOKUP(A155,[1]National_Points_Pivot!$A$5:$C$400,3,FALSE)),0,VLOOKUP(A155,[1]National_Points_Pivot!$A$5:$C$400,3,FALSE))</f>
        <v>28</v>
      </c>
      <c r="F155" s="8">
        <f>IF(ISNA(MIN(VLOOKUP(A155,[1]National_Participation_Pivot!$A$4:$B$400,2,FALSE),5)*5),0,MIN(VLOOKUP(A155,[1]National_Participation_Pivot!$A$4:$B$400,2,FALSE),5)*5)</f>
        <v>5</v>
      </c>
      <c r="G155" s="8">
        <f>SUM(E155:F155)</f>
        <v>33</v>
      </c>
    </row>
    <row r="156" spans="1:7" x14ac:dyDescent="0.25">
      <c r="A156" s="2" t="str">
        <f>[1]National_Participation_Pivot!A171</f>
        <v>Randy Hassett - IP</v>
      </c>
      <c r="B156" s="3" t="str">
        <f>IF(ISERR(LEFT(A156,FIND(" - ",A156))),"NA",LEFT(A156,FIND(" - ",A156)))</f>
        <v xml:space="preserve">Randy Hassett </v>
      </c>
      <c r="C156" t="str">
        <f>IF(ISERR(RIGHT(A156,LEN(A156)-FIND(" - ",A156)-2)),"NA",RIGHT(A156,LEN(A156)-FIND(" - ",A156)-2))</f>
        <v>IP</v>
      </c>
      <c r="D156" s="8">
        <f>IF(ISNA(VLOOKUP(A156,[1]National_Points_Pivot!$A$5:$C$400,2,FALSE)),0,VLOOKUP(A156,[1]National_Points_Pivot!$A$5:$C$400,2,FALSE))</f>
        <v>3</v>
      </c>
      <c r="E156" s="8">
        <f>IF(ISNA(VLOOKUP(A156,[1]National_Points_Pivot!$A$5:$C$400,3,FALSE)),0,VLOOKUP(A156,[1]National_Points_Pivot!$A$5:$C$400,3,FALSE))</f>
        <v>17</v>
      </c>
      <c r="F156" s="8">
        <f>IF(ISNA(MIN(VLOOKUP(A156,[1]National_Participation_Pivot!$A$4:$B$400,2,FALSE),5)*5),0,MIN(VLOOKUP(A156,[1]National_Participation_Pivot!$A$4:$B$400,2,FALSE),5)*5)</f>
        <v>5</v>
      </c>
      <c r="G156" s="8">
        <f>SUM(E156:F156)</f>
        <v>22</v>
      </c>
    </row>
    <row r="157" spans="1:7" x14ac:dyDescent="0.25">
      <c r="A157" s="2" t="str">
        <f>[1]National_Participation_Pivot!A60</f>
        <v>Dave Wollman - IP</v>
      </c>
      <c r="B157" s="3" t="str">
        <f>IF(ISERR(LEFT(A157,FIND(" - ",A157))),"NA",LEFT(A157,FIND(" - ",A157)))</f>
        <v xml:space="preserve">Dave Wollman </v>
      </c>
      <c r="C157" t="str">
        <f>IF(ISERR(RIGHT(A157,LEN(A157)-FIND(" - ",A157)-2)),"NA",RIGHT(A157,LEN(A157)-FIND(" - ",A157)-2))</f>
        <v>IP</v>
      </c>
      <c r="D157" s="8">
        <f>IF(ISNA(VLOOKUP(A157,[1]National_Points_Pivot!$A$5:$C$400,2,FALSE)),0,VLOOKUP(A157,[1]National_Points_Pivot!$A$5:$C$400,2,FALSE))</f>
        <v>2</v>
      </c>
      <c r="E157" s="8">
        <f>IF(ISNA(VLOOKUP(A157,[1]National_Points_Pivot!$A$5:$C$400,3,FALSE)),0,VLOOKUP(A157,[1]National_Points_Pivot!$A$5:$C$400,3,FALSE))</f>
        <v>16</v>
      </c>
      <c r="F157" s="8">
        <f>IF(ISNA(MIN(VLOOKUP(A157,[1]National_Participation_Pivot!$A$4:$B$400,2,FALSE),5)*5),0,MIN(VLOOKUP(A157,[1]National_Participation_Pivot!$A$4:$B$400,2,FALSE),5)*5)</f>
        <v>5</v>
      </c>
      <c r="G157" s="8">
        <f>SUM(E157:F157)</f>
        <v>21</v>
      </c>
    </row>
    <row r="158" spans="1:7" x14ac:dyDescent="0.25">
      <c r="A158" s="2" t="str">
        <f>[1]National_Participation_Pivot!A142</f>
        <v>Mark Macanga - IP</v>
      </c>
      <c r="B158" s="3" t="str">
        <f>IF(ISERR(LEFT(A158,FIND(" - ",A158))),"NA",LEFT(A158,FIND(" - ",A158)))</f>
        <v xml:space="preserve">Mark Macanga </v>
      </c>
      <c r="C158" t="str">
        <f>IF(ISERR(RIGHT(A158,LEN(A158)-FIND(" - ",A158)-2)),"NA",RIGHT(A158,LEN(A158)-FIND(" - ",A158)-2))</f>
        <v>IP</v>
      </c>
      <c r="D158" s="8">
        <f>IF(ISNA(VLOOKUP(A158,[1]National_Points_Pivot!$A$5:$C$400,2,FALSE)),0,VLOOKUP(A158,[1]National_Points_Pivot!$A$5:$C$400,2,FALSE))</f>
        <v>2</v>
      </c>
      <c r="E158" s="8">
        <f>IF(ISNA(VLOOKUP(A158,[1]National_Points_Pivot!$A$5:$C$400,3,FALSE)),0,VLOOKUP(A158,[1]National_Points_Pivot!$A$5:$C$400,3,FALSE))</f>
        <v>11.5</v>
      </c>
      <c r="F158" s="8">
        <f>IF(ISNA(MIN(VLOOKUP(A158,[1]National_Participation_Pivot!$A$4:$B$400,2,FALSE),5)*5),0,MIN(VLOOKUP(A158,[1]National_Participation_Pivot!$A$4:$B$400,2,FALSE),5)*5)</f>
        <v>5</v>
      </c>
      <c r="G158" s="8">
        <f>SUM(E158:F158)</f>
        <v>16.5</v>
      </c>
    </row>
    <row r="159" spans="1:7" x14ac:dyDescent="0.25">
      <c r="A159" s="2" t="str">
        <f>[1]National_Participation_Pivot!A200</f>
        <v>Sean McKay - IP</v>
      </c>
      <c r="B159" s="3" t="str">
        <f>IF(ISERR(LEFT(A159,FIND(" - ",A159))),"NA",LEFT(A159,FIND(" - ",A159)))</f>
        <v xml:space="preserve">Sean McKay </v>
      </c>
      <c r="C159" t="str">
        <f>IF(ISERR(RIGHT(A159,LEN(A159)-FIND(" - ",A159)-2)),"NA",RIGHT(A159,LEN(A159)-FIND(" - ",A159)-2))</f>
        <v>IP</v>
      </c>
      <c r="D159" s="8">
        <f>IF(ISNA(VLOOKUP(A159,[1]National_Points_Pivot!$A$5:$C$400,2,FALSE)),0,VLOOKUP(A159,[1]National_Points_Pivot!$A$5:$C$400,2,FALSE))</f>
        <v>2</v>
      </c>
      <c r="E159" s="8">
        <f>IF(ISNA(VLOOKUP(A159,[1]National_Points_Pivot!$A$5:$C$400,3,FALSE)),0,VLOOKUP(A159,[1]National_Points_Pivot!$A$5:$C$400,3,FALSE))</f>
        <v>7</v>
      </c>
      <c r="F159" s="8">
        <f>IF(ISNA(MIN(VLOOKUP(A159,[1]National_Participation_Pivot!$A$4:$B$400,2,FALSE),5)*5),0,MIN(VLOOKUP(A159,[1]National_Participation_Pivot!$A$4:$B$400,2,FALSE),5)*5)</f>
        <v>5</v>
      </c>
      <c r="G159" s="8">
        <f>SUM(E159:F159)</f>
        <v>12</v>
      </c>
    </row>
    <row r="160" spans="1:7" x14ac:dyDescent="0.25">
      <c r="A160" s="2" t="str">
        <f>[1]National_Participation_Pivot!A86</f>
        <v>Fred Landwehr - IP</v>
      </c>
      <c r="B160" s="3" t="str">
        <f>IF(ISERR(LEFT(A160,FIND(" - ",A160))),"NA",LEFT(A160,FIND(" - ",A160)))</f>
        <v xml:space="preserve">Fred Landwehr </v>
      </c>
      <c r="C160" t="str">
        <f>IF(ISERR(RIGHT(A160,LEN(A160)-FIND(" - ",A160)-2)),"NA",RIGHT(A160,LEN(A160)-FIND(" - ",A160)-2))</f>
        <v>IP</v>
      </c>
      <c r="D160" s="8">
        <f>IF(ISNA(VLOOKUP(A160,[1]National_Points_Pivot!$A$5:$C$400,2,FALSE)),0,VLOOKUP(A160,[1]National_Points_Pivot!$A$5:$C$400,2,FALSE))</f>
        <v>2</v>
      </c>
      <c r="E160" s="8">
        <f>IF(ISNA(VLOOKUP(A160,[1]National_Points_Pivot!$A$5:$C$400,3,FALSE)),0,VLOOKUP(A160,[1]National_Points_Pivot!$A$5:$C$400,3,FALSE))</f>
        <v>5</v>
      </c>
      <c r="F160" s="8">
        <f>IF(ISNA(MIN(VLOOKUP(A160,[1]National_Participation_Pivot!$A$4:$B$400,2,FALSE),5)*5),0,MIN(VLOOKUP(A160,[1]National_Participation_Pivot!$A$4:$B$400,2,FALSE),5)*5)</f>
        <v>5</v>
      </c>
      <c r="G160" s="8">
        <f>SUM(E160:F160)</f>
        <v>10</v>
      </c>
    </row>
    <row r="161" spans="1:7" x14ac:dyDescent="0.25">
      <c r="A161" s="2" t="str">
        <f>[1]National_Participation_Pivot!A119</f>
        <v>John Steers - IP</v>
      </c>
      <c r="B161" s="3" t="str">
        <f>IF(ISERR(LEFT(A161,FIND(" - ",A161))),"NA",LEFT(A161,FIND(" - ",A161)))</f>
        <v xml:space="preserve">John Steers </v>
      </c>
      <c r="C161" t="str">
        <f>IF(ISERR(RIGHT(A161,LEN(A161)-FIND(" - ",A161)-2)),"NA",RIGHT(A161,LEN(A161)-FIND(" - ",A161)-2))</f>
        <v>IP</v>
      </c>
      <c r="D161" s="8">
        <f>IF(ISNA(VLOOKUP(A161,[1]National_Points_Pivot!$A$5:$C$400,2,FALSE)),0,VLOOKUP(A161,[1]National_Points_Pivot!$A$5:$C$400,2,FALSE))</f>
        <v>3</v>
      </c>
      <c r="E161" s="8">
        <f>IF(ISNA(VLOOKUP(A161,[1]National_Points_Pivot!$A$5:$C$400,3,FALSE)),0,VLOOKUP(A161,[1]National_Points_Pivot!$A$5:$C$400,3,FALSE))</f>
        <v>5</v>
      </c>
      <c r="F161" s="8">
        <f>IF(ISNA(MIN(VLOOKUP(A161,[1]National_Participation_Pivot!$A$4:$B$400,2,FALSE),5)*5),0,MIN(VLOOKUP(A161,[1]National_Participation_Pivot!$A$4:$B$400,2,FALSE),5)*5)</f>
        <v>5</v>
      </c>
      <c r="G161" s="8">
        <f>SUM(E161:F161)</f>
        <v>10</v>
      </c>
    </row>
    <row r="162" spans="1:7" x14ac:dyDescent="0.25">
      <c r="A162" s="2" t="str">
        <f>[1]National_Participation_Pivot!A136</f>
        <v>Marc Thomaes - IP</v>
      </c>
      <c r="B162" s="3" t="str">
        <f>IF(ISERR(LEFT(A162,FIND(" - ",A162))),"NA",LEFT(A162,FIND(" - ",A162)))</f>
        <v xml:space="preserve">Marc Thomaes </v>
      </c>
      <c r="C162" t="str">
        <f>IF(ISERR(RIGHT(A162,LEN(A162)-FIND(" - ",A162)-2)),"NA",RIGHT(A162,LEN(A162)-FIND(" - ",A162)-2))</f>
        <v>IP</v>
      </c>
      <c r="D162" s="8">
        <f>IF(ISNA(VLOOKUP(A162,[1]National_Points_Pivot!$A$5:$C$400,2,FALSE)),0,VLOOKUP(A162,[1]National_Points_Pivot!$A$5:$C$400,2,FALSE))</f>
        <v>1</v>
      </c>
      <c r="E162" s="8">
        <f>IF(ISNA(VLOOKUP(A162,[1]National_Points_Pivot!$A$5:$C$400,3,FALSE)),0,VLOOKUP(A162,[1]National_Points_Pivot!$A$5:$C$400,3,FALSE))</f>
        <v>3</v>
      </c>
      <c r="F162" s="8">
        <f>IF(ISNA(MIN(VLOOKUP(A162,[1]National_Participation_Pivot!$A$4:$B$400,2,FALSE),5)*5),0,MIN(VLOOKUP(A162,[1]National_Participation_Pivot!$A$4:$B$400,2,FALSE),5)*5)</f>
        <v>5</v>
      </c>
      <c r="G162" s="8">
        <f>SUM(E162:F162)</f>
        <v>8</v>
      </c>
    </row>
    <row r="163" spans="1:7" x14ac:dyDescent="0.25">
      <c r="A163" s="2" t="str">
        <f>[1]National_Participation_Pivot!A124</f>
        <v>Joseph Elwell - IP</v>
      </c>
      <c r="B163" s="3" t="str">
        <f>IF(ISERR(LEFT(A163,FIND(" - ",A163))),"NA",LEFT(A163,FIND(" - ",A163)))</f>
        <v xml:space="preserve">Joseph Elwell </v>
      </c>
      <c r="C163" t="str">
        <f>IF(ISERR(RIGHT(A163,LEN(A163)-FIND(" - ",A163)-2)),"NA",RIGHT(A163,LEN(A163)-FIND(" - ",A163)-2))</f>
        <v>IP</v>
      </c>
      <c r="D163" s="8">
        <f>IF(ISNA(VLOOKUP(A163,[1]National_Points_Pivot!$A$5:$C$400,2,FALSE)),0,VLOOKUP(A163,[1]National_Points_Pivot!$A$5:$C$400,2,FALSE))</f>
        <v>2</v>
      </c>
      <c r="E163" s="8">
        <f>IF(ISNA(VLOOKUP(A163,[1]National_Points_Pivot!$A$5:$C$400,3,FALSE)),0,VLOOKUP(A163,[1]National_Points_Pivot!$A$5:$C$400,3,FALSE))</f>
        <v>0</v>
      </c>
      <c r="F163" s="8">
        <f>IF(ISNA(MIN(VLOOKUP(A163,[1]National_Participation_Pivot!$A$4:$B$400,2,FALSE),5)*5),0,MIN(VLOOKUP(A163,[1]National_Participation_Pivot!$A$4:$B$400,2,FALSE),5)*5)</f>
        <v>5</v>
      </c>
      <c r="G163" s="8">
        <f>SUM(E163:F163)</f>
        <v>5</v>
      </c>
    </row>
    <row r="164" spans="1:7" x14ac:dyDescent="0.25">
      <c r="A164" s="2" t="str">
        <f>[1]National_Participation_Pivot!A216</f>
        <v>Tim Ashbridge - IP</v>
      </c>
      <c r="B164" s="3" t="str">
        <f>IF(ISERR(LEFT(A164,FIND(" - ",A164))),"NA",LEFT(A164,FIND(" - ",A164)))</f>
        <v xml:space="preserve">Tim Ashbridge </v>
      </c>
      <c r="C164" t="str">
        <f>IF(ISERR(RIGHT(A164,LEN(A164)-FIND(" - ",A164)-2)),"NA",RIGHT(A164,LEN(A164)-FIND(" - ",A164)-2))</f>
        <v>IP</v>
      </c>
      <c r="D164" s="8">
        <f>IF(ISNA(VLOOKUP(A164,[1]National_Points_Pivot!$A$5:$C$400,2,FALSE)),0,VLOOKUP(A164,[1]National_Points_Pivot!$A$5:$C$400,2,FALSE))</f>
        <v>1</v>
      </c>
      <c r="E164" s="8">
        <f>IF(ISNA(VLOOKUP(A164,[1]National_Points_Pivot!$A$5:$C$400,3,FALSE)),0,VLOOKUP(A164,[1]National_Points_Pivot!$A$5:$C$400,3,FALSE))</f>
        <v>0</v>
      </c>
      <c r="F164" s="8">
        <f>IF(ISNA(MIN(VLOOKUP(A164,[1]National_Participation_Pivot!$A$4:$B$400,2,FALSE),5)*5),0,MIN(VLOOKUP(A164,[1]National_Participation_Pivot!$A$4:$B$400,2,FALSE),5)*5)</f>
        <v>5</v>
      </c>
      <c r="G164" s="8">
        <f>SUM(E164:F164)</f>
        <v>5</v>
      </c>
    </row>
    <row r="165" spans="1:7" x14ac:dyDescent="0.25">
      <c r="A165" s="2"/>
      <c r="B165" s="3"/>
    </row>
    <row r="166" spans="1:7" x14ac:dyDescent="0.25">
      <c r="A166" s="2" t="str">
        <f>[1]National_Participation_Pivot!A56</f>
        <v>Dan March - IS</v>
      </c>
      <c r="B166" s="3" t="str">
        <f>IF(ISERR(LEFT(A166,FIND(" - ",A166))),"NA",LEFT(A166,FIND(" - ",A166)))</f>
        <v xml:space="preserve">Dan March </v>
      </c>
      <c r="C166" t="str">
        <f>IF(ISERR(RIGHT(A166,LEN(A166)-FIND(" - ",A166)-2)),"NA",RIGHT(A166,LEN(A166)-FIND(" - ",A166)-2))</f>
        <v>IS</v>
      </c>
      <c r="D166" s="8">
        <f>IF(ISNA(VLOOKUP(A166,[1]National_Points_Pivot!$A$5:$C$400,2,FALSE)),0,VLOOKUP(A166,[1]National_Points_Pivot!$A$5:$C$400,2,FALSE))</f>
        <v>12</v>
      </c>
      <c r="E166" s="8">
        <f>IF(ISNA(VLOOKUP(A166,[1]National_Points_Pivot!$A$5:$C$400,3,FALSE)),0,VLOOKUP(A166,[1]National_Points_Pivot!$A$5:$C$400,3,FALSE))</f>
        <v>182.5</v>
      </c>
      <c r="F166" s="8">
        <f>IF(ISNA(MIN(VLOOKUP(A166,[1]National_Participation_Pivot!$A$4:$B$400,2,FALSE),5)*5),0,MIN(VLOOKUP(A166,[1]National_Participation_Pivot!$A$4:$B$400,2,FALSE),5)*5)</f>
        <v>20</v>
      </c>
      <c r="G166" s="8">
        <f>SUM(E166:F166)</f>
        <v>202.5</v>
      </c>
    </row>
    <row r="167" spans="1:7" x14ac:dyDescent="0.25">
      <c r="A167" s="2" t="str">
        <f>[1]National_Participation_Pivot!A166</f>
        <v>Peter Kerekgyarto - IS</v>
      </c>
      <c r="B167" s="3" t="str">
        <f>IF(ISERR(LEFT(A167,FIND(" - ",A167))),"NA",LEFT(A167,FIND(" - ",A167)))</f>
        <v xml:space="preserve">Peter Kerekgyarto </v>
      </c>
      <c r="C167" t="str">
        <f>IF(ISERR(RIGHT(A167,LEN(A167)-FIND(" - ",A167)-2)),"NA",RIGHT(A167,LEN(A167)-FIND(" - ",A167)-2))</f>
        <v>IS</v>
      </c>
      <c r="D167" s="8">
        <f>IF(ISNA(VLOOKUP(A167,[1]National_Points_Pivot!$A$5:$C$400,2,FALSE)),0,VLOOKUP(A167,[1]National_Points_Pivot!$A$5:$C$400,2,FALSE))</f>
        <v>14</v>
      </c>
      <c r="E167" s="8">
        <f>IF(ISNA(VLOOKUP(A167,[1]National_Points_Pivot!$A$5:$C$400,3,FALSE)),0,VLOOKUP(A167,[1]National_Points_Pivot!$A$5:$C$400,3,FALSE))</f>
        <v>170</v>
      </c>
      <c r="F167" s="8">
        <f>IF(ISNA(MIN(VLOOKUP(A167,[1]National_Participation_Pivot!$A$4:$B$400,2,FALSE),5)*5),0,MIN(VLOOKUP(A167,[1]National_Participation_Pivot!$A$4:$B$400,2,FALSE),5)*5)</f>
        <v>25</v>
      </c>
      <c r="G167" s="8">
        <f>SUM(E167:F167)</f>
        <v>195</v>
      </c>
    </row>
    <row r="168" spans="1:7" x14ac:dyDescent="0.25">
      <c r="A168" s="2" t="str">
        <f>[1]National_Participation_Pivot!A128</f>
        <v>Justin Barnes - IS</v>
      </c>
      <c r="B168" s="3" t="str">
        <f>IF(ISERR(LEFT(A168,FIND(" - ",A168))),"NA",LEFT(A168,FIND(" - ",A168)))</f>
        <v xml:space="preserve">Justin Barnes </v>
      </c>
      <c r="C168" t="str">
        <f>IF(ISERR(RIGHT(A168,LEN(A168)-FIND(" - ",A168)-2)),"NA",RIGHT(A168,LEN(A168)-FIND(" - ",A168)-2))</f>
        <v>IS</v>
      </c>
      <c r="D168" s="8">
        <f>IF(ISNA(VLOOKUP(A168,[1]National_Points_Pivot!$A$5:$C$400,2,FALSE)),0,VLOOKUP(A168,[1]National_Points_Pivot!$A$5:$C$400,2,FALSE))</f>
        <v>11</v>
      </c>
      <c r="E168" s="8">
        <f>IF(ISNA(VLOOKUP(A168,[1]National_Points_Pivot!$A$5:$C$400,3,FALSE)),0,VLOOKUP(A168,[1]National_Points_Pivot!$A$5:$C$400,3,FALSE))</f>
        <v>149</v>
      </c>
      <c r="F168" s="8">
        <f>IF(ISNA(MIN(VLOOKUP(A168,[1]National_Participation_Pivot!$A$4:$B$400,2,FALSE),5)*5),0,MIN(VLOOKUP(A168,[1]National_Participation_Pivot!$A$4:$B$400,2,FALSE),5)*5)</f>
        <v>15</v>
      </c>
      <c r="G168" s="8">
        <f>SUM(E168:F168)</f>
        <v>164</v>
      </c>
    </row>
    <row r="169" spans="1:7" x14ac:dyDescent="0.25">
      <c r="A169" s="2" t="str">
        <f>[1]National_Participation_Pivot!A43</f>
        <v>Charles Benoit - IS</v>
      </c>
      <c r="B169" s="3" t="str">
        <f>IF(ISERR(LEFT(A169,FIND(" - ",A169))),"NA",LEFT(A169,FIND(" - ",A169)))</f>
        <v xml:space="preserve">Charles Benoit </v>
      </c>
      <c r="C169" t="str">
        <f>IF(ISERR(RIGHT(A169,LEN(A169)-FIND(" - ",A169)-2)),"NA",RIGHT(A169,LEN(A169)-FIND(" - ",A169)-2))</f>
        <v>IS</v>
      </c>
      <c r="D169" s="8">
        <f>IF(ISNA(VLOOKUP(A169,[1]National_Points_Pivot!$A$5:$C$400,2,FALSE)),0,VLOOKUP(A169,[1]National_Points_Pivot!$A$5:$C$400,2,FALSE))</f>
        <v>16</v>
      </c>
      <c r="E169" s="8">
        <f>IF(ISNA(VLOOKUP(A169,[1]National_Points_Pivot!$A$5:$C$400,3,FALSE)),0,VLOOKUP(A169,[1]National_Points_Pivot!$A$5:$C$400,3,FALSE))</f>
        <v>128</v>
      </c>
      <c r="F169" s="8">
        <f>IF(ISNA(MIN(VLOOKUP(A169,[1]National_Participation_Pivot!$A$4:$B$400,2,FALSE),5)*5),0,MIN(VLOOKUP(A169,[1]National_Participation_Pivot!$A$4:$B$400,2,FALSE),5)*5)</f>
        <v>25</v>
      </c>
      <c r="G169" s="8">
        <f>SUM(E169:F169)</f>
        <v>153</v>
      </c>
    </row>
    <row r="170" spans="1:7" x14ac:dyDescent="0.25">
      <c r="A170" s="2" t="str">
        <f>[1]National_Participation_Pivot!A83</f>
        <v>Francois Metivier - IS</v>
      </c>
      <c r="B170" s="3" t="str">
        <f>IF(ISERR(LEFT(A170,FIND(" - ",A170))),"NA",LEFT(A170,FIND(" - ",A170)))</f>
        <v xml:space="preserve">Francois Metivier </v>
      </c>
      <c r="C170" t="str">
        <f>IF(ISERR(RIGHT(A170,LEN(A170)-FIND(" - ",A170)-2)),"NA",RIGHT(A170,LEN(A170)-FIND(" - ",A170)-2))</f>
        <v>IS</v>
      </c>
      <c r="D170" s="8">
        <f>IF(ISNA(VLOOKUP(A170,[1]National_Points_Pivot!$A$5:$C$400,2,FALSE)),0,VLOOKUP(A170,[1]National_Points_Pivot!$A$5:$C$400,2,FALSE))</f>
        <v>13</v>
      </c>
      <c r="E170" s="8">
        <f>IF(ISNA(VLOOKUP(A170,[1]National_Points_Pivot!$A$5:$C$400,3,FALSE)),0,VLOOKUP(A170,[1]National_Points_Pivot!$A$5:$C$400,3,FALSE))</f>
        <v>105</v>
      </c>
      <c r="F170" s="8">
        <f>IF(ISNA(MIN(VLOOKUP(A170,[1]National_Participation_Pivot!$A$4:$B$400,2,FALSE),5)*5),0,MIN(VLOOKUP(A170,[1]National_Participation_Pivot!$A$4:$B$400,2,FALSE),5)*5)</f>
        <v>20</v>
      </c>
      <c r="G170" s="8">
        <f>SUM(E170:F170)</f>
        <v>125</v>
      </c>
    </row>
    <row r="171" spans="1:7" x14ac:dyDescent="0.25">
      <c r="A171" s="2" t="str">
        <f>[1]National_Participation_Pivot!A199</f>
        <v>Sean Brown - IS</v>
      </c>
      <c r="B171" s="3" t="str">
        <f>IF(ISERR(LEFT(A171,FIND(" - ",A171))),"NA",LEFT(A171,FIND(" - ",A171)))</f>
        <v xml:space="preserve">Sean Brown </v>
      </c>
      <c r="C171" t="str">
        <f>IF(ISERR(RIGHT(A171,LEN(A171)-FIND(" - ",A171)-2)),"NA",RIGHT(A171,LEN(A171)-FIND(" - ",A171)-2))</f>
        <v>IS</v>
      </c>
      <c r="D171" s="8">
        <f>IF(ISNA(VLOOKUP(A171,[1]National_Points_Pivot!$A$5:$C$400,2,FALSE)),0,VLOOKUP(A171,[1]National_Points_Pivot!$A$5:$C$400,2,FALSE))</f>
        <v>9</v>
      </c>
      <c r="E171" s="8">
        <f>IF(ISNA(VLOOKUP(A171,[1]National_Points_Pivot!$A$5:$C$400,3,FALSE)),0,VLOOKUP(A171,[1]National_Points_Pivot!$A$5:$C$400,3,FALSE))</f>
        <v>109.5</v>
      </c>
      <c r="F171" s="8">
        <f>IF(ISNA(MIN(VLOOKUP(A171,[1]National_Participation_Pivot!$A$4:$B$400,2,FALSE),5)*5),0,MIN(VLOOKUP(A171,[1]National_Participation_Pivot!$A$4:$B$400,2,FALSE),5)*5)</f>
        <v>15</v>
      </c>
      <c r="G171" s="8">
        <f>SUM(E171:F171)</f>
        <v>124.5</v>
      </c>
    </row>
    <row r="172" spans="1:7" x14ac:dyDescent="0.25">
      <c r="A172" s="2" t="str">
        <f>[1]National_Participation_Pivot!A145</f>
        <v>Martin Bullen - IS</v>
      </c>
      <c r="B172" s="3" t="str">
        <f>IF(ISERR(LEFT(A172,FIND(" - ",A172))),"NA",LEFT(A172,FIND(" - ",A172)))</f>
        <v xml:space="preserve">Martin Bullen </v>
      </c>
      <c r="C172" t="str">
        <f>IF(ISERR(RIGHT(A172,LEN(A172)-FIND(" - ",A172)-2)),"NA",RIGHT(A172,LEN(A172)-FIND(" - ",A172)-2))</f>
        <v>IS</v>
      </c>
      <c r="D172" s="8">
        <f>IF(ISNA(VLOOKUP(A172,[1]National_Points_Pivot!$A$5:$C$400,2,FALSE)),0,VLOOKUP(A172,[1]National_Points_Pivot!$A$5:$C$400,2,FALSE))</f>
        <v>7</v>
      </c>
      <c r="E172" s="8">
        <f>IF(ISNA(VLOOKUP(A172,[1]National_Points_Pivot!$A$5:$C$400,3,FALSE)),0,VLOOKUP(A172,[1]National_Points_Pivot!$A$5:$C$400,3,FALSE))</f>
        <v>98</v>
      </c>
      <c r="F172" s="8">
        <f>IF(ISNA(MIN(VLOOKUP(A172,[1]National_Participation_Pivot!$A$4:$B$400,2,FALSE),5)*5),0,MIN(VLOOKUP(A172,[1]National_Participation_Pivot!$A$4:$B$400,2,FALSE),5)*5)</f>
        <v>10</v>
      </c>
      <c r="G172" s="8">
        <f>SUM(E172:F172)</f>
        <v>108</v>
      </c>
    </row>
    <row r="173" spans="1:7" x14ac:dyDescent="0.25">
      <c r="A173" s="2" t="str">
        <f>[1]National_Participation_Pivot!A234</f>
        <v>Wayne Dobson - IS</v>
      </c>
      <c r="B173" s="3" t="str">
        <f>IF(ISERR(LEFT(A173,FIND(" - ",A173))),"NA",LEFT(A173,FIND(" - ",A173)))</f>
        <v xml:space="preserve">Wayne Dobson </v>
      </c>
      <c r="C173" t="str">
        <f>IF(ISERR(RIGHT(A173,LEN(A173)-FIND(" - ",A173)-2)),"NA",RIGHT(A173,LEN(A173)-FIND(" - ",A173)-2))</f>
        <v>IS</v>
      </c>
      <c r="D173" s="8">
        <f>IF(ISNA(VLOOKUP(A173,[1]National_Points_Pivot!$A$5:$C$400,2,FALSE)),0,VLOOKUP(A173,[1]National_Points_Pivot!$A$5:$C$400,2,FALSE))</f>
        <v>13</v>
      </c>
      <c r="E173" s="8">
        <f>IF(ISNA(VLOOKUP(A173,[1]National_Points_Pivot!$A$5:$C$400,3,FALSE)),0,VLOOKUP(A173,[1]National_Points_Pivot!$A$5:$C$400,3,FALSE))</f>
        <v>84.5</v>
      </c>
      <c r="F173" s="8">
        <f>IF(ISNA(MIN(VLOOKUP(A173,[1]National_Participation_Pivot!$A$4:$B$400,2,FALSE),5)*5),0,MIN(VLOOKUP(A173,[1]National_Participation_Pivot!$A$4:$B$400,2,FALSE),5)*5)</f>
        <v>20</v>
      </c>
      <c r="G173" s="8">
        <f>SUM(E173:F173)</f>
        <v>104.5</v>
      </c>
    </row>
    <row r="174" spans="1:7" x14ac:dyDescent="0.25">
      <c r="A174" s="2" t="str">
        <f>[1]National_Participation_Pivot!A172</f>
        <v>Randy Hassett - IS</v>
      </c>
      <c r="B174" s="3" t="str">
        <f>IF(ISERR(LEFT(A174,FIND(" - ",A174))),"NA",LEFT(A174,FIND(" - ",A174)))</f>
        <v xml:space="preserve">Randy Hassett </v>
      </c>
      <c r="C174" t="str">
        <f>IF(ISERR(RIGHT(A174,LEN(A174)-FIND(" - ",A174)-2)),"NA",RIGHT(A174,LEN(A174)-FIND(" - ",A174)-2))</f>
        <v>IS</v>
      </c>
      <c r="D174" s="8">
        <f>IF(ISNA(VLOOKUP(A174,[1]National_Points_Pivot!$A$5:$C$400,2,FALSE)),0,VLOOKUP(A174,[1]National_Points_Pivot!$A$5:$C$400,2,FALSE))</f>
        <v>9</v>
      </c>
      <c r="E174" s="8">
        <f>IF(ISNA(VLOOKUP(A174,[1]National_Points_Pivot!$A$5:$C$400,3,FALSE)),0,VLOOKUP(A174,[1]National_Points_Pivot!$A$5:$C$400,3,FALSE))</f>
        <v>78</v>
      </c>
      <c r="F174" s="8">
        <f>IF(ISNA(MIN(VLOOKUP(A174,[1]National_Participation_Pivot!$A$4:$B$400,2,FALSE),5)*5),0,MIN(VLOOKUP(A174,[1]National_Participation_Pivot!$A$4:$B$400,2,FALSE),5)*5)</f>
        <v>20</v>
      </c>
      <c r="G174" s="8">
        <f>SUM(E174:F174)</f>
        <v>98</v>
      </c>
    </row>
    <row r="175" spans="1:7" x14ac:dyDescent="0.25">
      <c r="A175" s="2" t="str">
        <f>[1]National_Participation_Pivot!A130</f>
        <v>Kelly Williams - IS</v>
      </c>
      <c r="B175" s="3" t="str">
        <f>IF(ISERR(LEFT(A175,FIND(" - ",A175))),"NA",LEFT(A175,FIND(" - ",A175)))</f>
        <v xml:space="preserve">Kelly Williams </v>
      </c>
      <c r="C175" t="str">
        <f>IF(ISERR(RIGHT(A175,LEN(A175)-FIND(" - ",A175)-2)),"NA",RIGHT(A175,LEN(A175)-FIND(" - ",A175)-2))</f>
        <v>IS</v>
      </c>
      <c r="D175" s="8">
        <f>IF(ISNA(VLOOKUP(A175,[1]National_Points_Pivot!$A$5:$C$400,2,FALSE)),0,VLOOKUP(A175,[1]National_Points_Pivot!$A$5:$C$400,2,FALSE))</f>
        <v>7</v>
      </c>
      <c r="E175" s="8">
        <f>IF(ISNA(VLOOKUP(A175,[1]National_Points_Pivot!$A$5:$C$400,3,FALSE)),0,VLOOKUP(A175,[1]National_Points_Pivot!$A$5:$C$400,3,FALSE))</f>
        <v>87.5</v>
      </c>
      <c r="F175" s="8">
        <f>IF(ISNA(MIN(VLOOKUP(A175,[1]National_Participation_Pivot!$A$4:$B$400,2,FALSE),5)*5),0,MIN(VLOOKUP(A175,[1]National_Participation_Pivot!$A$4:$B$400,2,FALSE),5)*5)</f>
        <v>10</v>
      </c>
      <c r="G175" s="8">
        <f>SUM(E175:F175)</f>
        <v>97.5</v>
      </c>
    </row>
    <row r="176" spans="1:7" x14ac:dyDescent="0.25">
      <c r="A176" s="2" t="str">
        <f>[1]National_Participation_Pivot!A82</f>
        <v>Fernando Mujica - IS</v>
      </c>
      <c r="B176" s="3" t="str">
        <f>IF(ISERR(LEFT(A176,FIND(" - ",A176))),"NA",LEFT(A176,FIND(" - ",A176)))</f>
        <v xml:space="preserve">Fernando Mujica </v>
      </c>
      <c r="C176" t="str">
        <f>IF(ISERR(RIGHT(A176,LEN(A176)-FIND(" - ",A176)-2)),"NA",RIGHT(A176,LEN(A176)-FIND(" - ",A176)-2))</f>
        <v>IS</v>
      </c>
      <c r="D176" s="8">
        <f>IF(ISNA(VLOOKUP(A176,[1]National_Points_Pivot!$A$5:$C$400,2,FALSE)),0,VLOOKUP(A176,[1]National_Points_Pivot!$A$5:$C$400,2,FALSE))</f>
        <v>7</v>
      </c>
      <c r="E176" s="8">
        <f>IF(ISNA(VLOOKUP(A176,[1]National_Points_Pivot!$A$5:$C$400,3,FALSE)),0,VLOOKUP(A176,[1]National_Points_Pivot!$A$5:$C$400,3,FALSE))</f>
        <v>80</v>
      </c>
      <c r="F176" s="8">
        <f>IF(ISNA(MIN(VLOOKUP(A176,[1]National_Participation_Pivot!$A$4:$B$400,2,FALSE),5)*5),0,MIN(VLOOKUP(A176,[1]National_Participation_Pivot!$A$4:$B$400,2,FALSE),5)*5)</f>
        <v>10</v>
      </c>
      <c r="G176" s="8">
        <f>SUM(E176:F176)</f>
        <v>90</v>
      </c>
    </row>
    <row r="177" spans="1:7" x14ac:dyDescent="0.25">
      <c r="A177" s="2" t="str">
        <f>[1]National_Participation_Pivot!A57</f>
        <v>Daniel Feldmann - IS</v>
      </c>
      <c r="B177" s="3" t="str">
        <f>IF(ISERR(LEFT(A177,FIND(" - ",A177))),"NA",LEFT(A177,FIND(" - ",A177)))</f>
        <v xml:space="preserve">Daniel Feldmann </v>
      </c>
      <c r="C177" t="str">
        <f>IF(ISERR(RIGHT(A177,LEN(A177)-FIND(" - ",A177)-2)),"NA",RIGHT(A177,LEN(A177)-FIND(" - ",A177)-2))</f>
        <v>IS</v>
      </c>
      <c r="D177" s="8">
        <f>IF(ISNA(VLOOKUP(A177,[1]National_Points_Pivot!$A$5:$C$400,2,FALSE)),0,VLOOKUP(A177,[1]National_Points_Pivot!$A$5:$C$400,2,FALSE))</f>
        <v>10</v>
      </c>
      <c r="E177" s="8">
        <f>IF(ISNA(VLOOKUP(A177,[1]National_Points_Pivot!$A$5:$C$400,3,FALSE)),0,VLOOKUP(A177,[1]National_Points_Pivot!$A$5:$C$400,3,FALSE))</f>
        <v>71</v>
      </c>
      <c r="F177" s="8">
        <f>IF(ISNA(MIN(VLOOKUP(A177,[1]National_Participation_Pivot!$A$4:$B$400,2,FALSE),5)*5),0,MIN(VLOOKUP(A177,[1]National_Participation_Pivot!$A$4:$B$400,2,FALSE),5)*5)</f>
        <v>15</v>
      </c>
      <c r="G177" s="8">
        <f>SUM(E177:F177)</f>
        <v>86</v>
      </c>
    </row>
    <row r="178" spans="1:7" x14ac:dyDescent="0.25">
      <c r="A178" s="2" t="str">
        <f>[1]National_Participation_Pivot!A38</f>
        <v>Carl Coscia - IS</v>
      </c>
      <c r="B178" s="3" t="str">
        <f>IF(ISERR(LEFT(A178,FIND(" - ",A178))),"NA",LEFT(A178,FIND(" - ",A178)))</f>
        <v xml:space="preserve">Carl Coscia </v>
      </c>
      <c r="C178" t="str">
        <f>IF(ISERR(RIGHT(A178,LEN(A178)-FIND(" - ",A178)-2)),"NA",RIGHT(A178,LEN(A178)-FIND(" - ",A178)-2))</f>
        <v>IS</v>
      </c>
      <c r="D178" s="8">
        <f>IF(ISNA(VLOOKUP(A178,[1]National_Points_Pivot!$A$5:$C$400,2,FALSE)),0,VLOOKUP(A178,[1]National_Points_Pivot!$A$5:$C$400,2,FALSE))</f>
        <v>8</v>
      </c>
      <c r="E178" s="8">
        <f>IF(ISNA(VLOOKUP(A178,[1]National_Points_Pivot!$A$5:$C$400,3,FALSE)),0,VLOOKUP(A178,[1]National_Points_Pivot!$A$5:$C$400,3,FALSE))</f>
        <v>65</v>
      </c>
      <c r="F178" s="8">
        <f>IF(ISNA(MIN(VLOOKUP(A178,[1]National_Participation_Pivot!$A$4:$B$400,2,FALSE),5)*5),0,MIN(VLOOKUP(A178,[1]National_Participation_Pivot!$A$4:$B$400,2,FALSE),5)*5)</f>
        <v>15</v>
      </c>
      <c r="G178" s="8">
        <f>SUM(E178:F178)</f>
        <v>80</v>
      </c>
    </row>
    <row r="179" spans="1:7" x14ac:dyDescent="0.25">
      <c r="A179" s="2" t="str">
        <f>[1]National_Participation_Pivot!A18</f>
        <v>Andrew Palumbo - IS</v>
      </c>
      <c r="B179" s="3" t="str">
        <f>IF(ISERR(LEFT(A179,FIND(" - ",A179))),"NA",LEFT(A179,FIND(" - ",A179)))</f>
        <v xml:space="preserve">Andrew Palumbo </v>
      </c>
      <c r="C179" t="str">
        <f>IF(ISERR(RIGHT(A179,LEN(A179)-FIND(" - ",A179)-2)),"NA",RIGHT(A179,LEN(A179)-FIND(" - ",A179)-2))</f>
        <v>IS</v>
      </c>
      <c r="D179" s="8">
        <f>IF(ISNA(VLOOKUP(A179,[1]National_Points_Pivot!$A$5:$C$400,2,FALSE)),0,VLOOKUP(A179,[1]National_Points_Pivot!$A$5:$C$400,2,FALSE))</f>
        <v>7</v>
      </c>
      <c r="E179" s="8">
        <f>IF(ISNA(VLOOKUP(A179,[1]National_Points_Pivot!$A$5:$C$400,3,FALSE)),0,VLOOKUP(A179,[1]National_Points_Pivot!$A$5:$C$400,3,FALSE))</f>
        <v>53.5</v>
      </c>
      <c r="F179" s="8">
        <f>IF(ISNA(MIN(VLOOKUP(A179,[1]National_Participation_Pivot!$A$4:$B$400,2,FALSE),5)*5),0,MIN(VLOOKUP(A179,[1]National_Participation_Pivot!$A$4:$B$400,2,FALSE),5)*5)</f>
        <v>15</v>
      </c>
      <c r="G179" s="8">
        <f>SUM(E179:F179)</f>
        <v>68.5</v>
      </c>
    </row>
    <row r="180" spans="1:7" x14ac:dyDescent="0.25">
      <c r="A180" s="2" t="str">
        <f>[1]National_Participation_Pivot!A5</f>
        <v>Aaron Feng - IS</v>
      </c>
      <c r="B180" s="3" t="str">
        <f>IF(ISERR(LEFT(A180,FIND(" - ",A180))),"NA",LEFT(A180,FIND(" - ",A180)))</f>
        <v xml:space="preserve">Aaron Feng </v>
      </c>
      <c r="C180" t="str">
        <f>IF(ISERR(RIGHT(A180,LEN(A180)-FIND(" - ",A180)-2)),"NA",RIGHT(A180,LEN(A180)-FIND(" - ",A180)-2))</f>
        <v>IS</v>
      </c>
      <c r="D180" s="8">
        <f>IF(ISNA(VLOOKUP(A180,[1]National_Points_Pivot!$A$5:$C$400,2,FALSE)),0,VLOOKUP(A180,[1]National_Points_Pivot!$A$5:$C$400,2,FALSE))</f>
        <v>7</v>
      </c>
      <c r="E180" s="8">
        <f>IF(ISNA(VLOOKUP(A180,[1]National_Points_Pivot!$A$5:$C$400,3,FALSE)),0,VLOOKUP(A180,[1]National_Points_Pivot!$A$5:$C$400,3,FALSE))</f>
        <v>42.5</v>
      </c>
      <c r="F180" s="8">
        <f>IF(ISNA(MIN(VLOOKUP(A180,[1]National_Participation_Pivot!$A$4:$B$400,2,FALSE),5)*5),0,MIN(VLOOKUP(A180,[1]National_Participation_Pivot!$A$4:$B$400,2,FALSE),5)*5)</f>
        <v>10</v>
      </c>
      <c r="G180" s="8">
        <f>SUM(E180:F180)</f>
        <v>52.5</v>
      </c>
    </row>
    <row r="181" spans="1:7" x14ac:dyDescent="0.25">
      <c r="A181" s="2" t="str">
        <f>[1]National_Participation_Pivot!A192</f>
        <v>Ruhl Heffner - IS</v>
      </c>
      <c r="B181" s="3" t="str">
        <f>IF(ISERR(LEFT(A181,FIND(" - ",A181))),"NA",LEFT(A181,FIND(" - ",A181)))</f>
        <v xml:space="preserve">Ruhl Heffner </v>
      </c>
      <c r="C181" t="str">
        <f>IF(ISERR(RIGHT(A181,LEN(A181)-FIND(" - ",A181)-2)),"NA",RIGHT(A181,LEN(A181)-FIND(" - ",A181)-2))</f>
        <v>IS</v>
      </c>
      <c r="D181" s="8">
        <f>IF(ISNA(VLOOKUP(A181,[1]National_Points_Pivot!$A$5:$C$400,2,FALSE)),0,VLOOKUP(A181,[1]National_Points_Pivot!$A$5:$C$400,2,FALSE))</f>
        <v>5</v>
      </c>
      <c r="E181" s="8">
        <f>IF(ISNA(VLOOKUP(A181,[1]National_Points_Pivot!$A$5:$C$400,3,FALSE)),0,VLOOKUP(A181,[1]National_Points_Pivot!$A$5:$C$400,3,FALSE))</f>
        <v>25</v>
      </c>
      <c r="F181" s="8">
        <f>IF(ISNA(MIN(VLOOKUP(A181,[1]National_Participation_Pivot!$A$4:$B$400,2,FALSE),5)*5),0,MIN(VLOOKUP(A181,[1]National_Participation_Pivot!$A$4:$B$400,2,FALSE),5)*5)</f>
        <v>10</v>
      </c>
      <c r="G181" s="8">
        <f>SUM(E181:F181)</f>
        <v>35</v>
      </c>
    </row>
    <row r="182" spans="1:7" x14ac:dyDescent="0.25">
      <c r="A182" s="2" t="str">
        <f>[1]National_Participation_Pivot!A202</f>
        <v>Sean Walters - IS</v>
      </c>
      <c r="B182" s="3" t="str">
        <f>IF(ISERR(LEFT(A182,FIND(" - ",A182))),"NA",LEFT(A182,FIND(" - ",A182)))</f>
        <v xml:space="preserve">Sean Walters </v>
      </c>
      <c r="C182" t="str">
        <f>IF(ISERR(RIGHT(A182,LEN(A182)-FIND(" - ",A182)-2)),"NA",RIGHT(A182,LEN(A182)-FIND(" - ",A182)-2))</f>
        <v>IS</v>
      </c>
      <c r="D182" s="8">
        <f>IF(ISNA(VLOOKUP(A182,[1]National_Points_Pivot!$A$5:$C$400,2,FALSE)),0,VLOOKUP(A182,[1]National_Points_Pivot!$A$5:$C$400,2,FALSE))</f>
        <v>6</v>
      </c>
      <c r="E182" s="8">
        <f>IF(ISNA(VLOOKUP(A182,[1]National_Points_Pivot!$A$5:$C$400,3,FALSE)),0,VLOOKUP(A182,[1]National_Points_Pivot!$A$5:$C$400,3,FALSE))</f>
        <v>25</v>
      </c>
      <c r="F182" s="8">
        <f>IF(ISNA(MIN(VLOOKUP(A182,[1]National_Participation_Pivot!$A$4:$B$400,2,FALSE),5)*5),0,MIN(VLOOKUP(A182,[1]National_Participation_Pivot!$A$4:$B$400,2,FALSE),5)*5)</f>
        <v>10</v>
      </c>
      <c r="G182" s="8">
        <f>SUM(E182:F182)</f>
        <v>35</v>
      </c>
    </row>
    <row r="183" spans="1:7" x14ac:dyDescent="0.25">
      <c r="A183" s="2" t="str">
        <f>[1]National_Participation_Pivot!A237</f>
        <v>William L Mellott - IS</v>
      </c>
      <c r="B183" s="3" t="str">
        <f>IF(ISERR(LEFT(A183,FIND(" - ",A183))),"NA",LEFT(A183,FIND(" - ",A183)))</f>
        <v xml:space="preserve">William L Mellott </v>
      </c>
      <c r="C183" t="str">
        <f>IF(ISERR(RIGHT(A183,LEN(A183)-FIND(" - ",A183)-2)),"NA",RIGHT(A183,LEN(A183)-FIND(" - ",A183)-2))</f>
        <v>IS</v>
      </c>
      <c r="D183" s="8">
        <f>IF(ISNA(VLOOKUP(A183,[1]National_Points_Pivot!$A$5:$C$400,2,FALSE)),0,VLOOKUP(A183,[1]National_Points_Pivot!$A$5:$C$400,2,FALSE))</f>
        <v>4</v>
      </c>
      <c r="E183" s="8">
        <f>IF(ISNA(VLOOKUP(A183,[1]National_Points_Pivot!$A$5:$C$400,3,FALSE)),0,VLOOKUP(A183,[1]National_Points_Pivot!$A$5:$C$400,3,FALSE))</f>
        <v>23</v>
      </c>
      <c r="F183" s="8">
        <f>IF(ISNA(MIN(VLOOKUP(A183,[1]National_Participation_Pivot!$A$4:$B$400,2,FALSE),5)*5),0,MIN(VLOOKUP(A183,[1]National_Participation_Pivot!$A$4:$B$400,2,FALSE),5)*5)</f>
        <v>5</v>
      </c>
      <c r="G183" s="8">
        <f>SUM(E183:F183)</f>
        <v>28</v>
      </c>
    </row>
    <row r="184" spans="1:7" x14ac:dyDescent="0.25">
      <c r="A184" s="2" t="str">
        <f>[1]National_Participation_Pivot!A132</f>
        <v>Kevin Ruble - IS</v>
      </c>
      <c r="B184" s="3" t="str">
        <f>IF(ISERR(LEFT(A184,FIND(" - ",A184))),"NA",LEFT(A184,FIND(" - ",A184)))</f>
        <v xml:space="preserve">Kevin Ruble </v>
      </c>
      <c r="C184" t="str">
        <f>IF(ISERR(RIGHT(A184,LEN(A184)-FIND(" - ",A184)-2)),"NA",RIGHT(A184,LEN(A184)-FIND(" - ",A184)-2))</f>
        <v>IS</v>
      </c>
      <c r="D184" s="8">
        <f>IF(ISNA(VLOOKUP(A184,[1]National_Points_Pivot!$A$5:$C$400,2,FALSE)),0,VLOOKUP(A184,[1]National_Points_Pivot!$A$5:$C$400,2,FALSE))</f>
        <v>3</v>
      </c>
      <c r="E184" s="8">
        <f>IF(ISNA(VLOOKUP(A184,[1]National_Points_Pivot!$A$5:$C$400,3,FALSE)),0,VLOOKUP(A184,[1]National_Points_Pivot!$A$5:$C$400,3,FALSE))</f>
        <v>0</v>
      </c>
      <c r="F184" s="8">
        <f>IF(ISNA(MIN(VLOOKUP(A184,[1]National_Participation_Pivot!$A$4:$B$400,2,FALSE),5)*5),0,MIN(VLOOKUP(A184,[1]National_Participation_Pivot!$A$4:$B$400,2,FALSE),5)*5)</f>
        <v>5</v>
      </c>
      <c r="G184" s="8">
        <f>SUM(E184:F184)</f>
        <v>5</v>
      </c>
    </row>
    <row r="185" spans="1:7" x14ac:dyDescent="0.25">
      <c r="A185" s="2"/>
      <c r="B185" s="3"/>
    </row>
    <row r="186" spans="1:7" x14ac:dyDescent="0.25">
      <c r="A186" s="2" t="str">
        <f>[1]National_Participation_Pivot!A196</f>
        <v>Scott Ontjes - ITR</v>
      </c>
      <c r="B186" s="3" t="str">
        <f>IF(ISERR(LEFT(A186,FIND(" - ",A186))),"NA",LEFT(A186,FIND(" - ",A186)))</f>
        <v xml:space="preserve">Scott Ontjes </v>
      </c>
      <c r="C186" t="str">
        <f>IF(ISERR(RIGHT(A186,LEN(A186)-FIND(" - ",A186)-2)),"NA",RIGHT(A186,LEN(A186)-FIND(" - ",A186)-2))</f>
        <v>ITR</v>
      </c>
      <c r="D186" s="8">
        <f>IF(ISNA(VLOOKUP(A186,[1]National_Points_Pivot!$A$5:$C$400,2,FALSE)),0,VLOOKUP(A186,[1]National_Points_Pivot!$A$5:$C$400,2,FALSE))</f>
        <v>11</v>
      </c>
      <c r="E186" s="8">
        <f>IF(ISNA(VLOOKUP(A186,[1]National_Points_Pivot!$A$5:$C$400,3,FALSE)),0,VLOOKUP(A186,[1]National_Points_Pivot!$A$5:$C$400,3,FALSE))</f>
        <v>145</v>
      </c>
      <c r="F186" s="8">
        <f>IF(ISNA(MIN(VLOOKUP(A186,[1]National_Participation_Pivot!$A$4:$B$400,2,FALSE),5)*5),0,MIN(VLOOKUP(A186,[1]National_Participation_Pivot!$A$4:$B$400,2,FALSE),5)*5)</f>
        <v>15</v>
      </c>
      <c r="G186" s="8">
        <f>SUM(E186:F186)</f>
        <v>160</v>
      </c>
    </row>
    <row r="187" spans="1:7" x14ac:dyDescent="0.25">
      <c r="A187" s="2"/>
      <c r="B187" s="3"/>
    </row>
    <row r="188" spans="1:7" x14ac:dyDescent="0.25">
      <c r="A188" s="2" t="str">
        <f>[1]National_Participation_Pivot!A221</f>
        <v>Tom Bell - JP</v>
      </c>
      <c r="B188" s="3" t="str">
        <f>IF(ISERR(LEFT(A188,FIND(" - ",A188))),"NA",LEFT(A188,FIND(" - ",A188)))</f>
        <v xml:space="preserve">Tom Bell </v>
      </c>
      <c r="C188" t="str">
        <f>IF(ISERR(RIGHT(A188,LEN(A188)-FIND(" - ",A188)-2)),"NA",RIGHT(A188,LEN(A188)-FIND(" - ",A188)-2))</f>
        <v>JP</v>
      </c>
      <c r="D188" s="8">
        <f>IF(ISNA(VLOOKUP(A188,[1]National_Points_Pivot!$A$5:$C$400,2,FALSE)),0,VLOOKUP(A188,[1]National_Points_Pivot!$A$5:$C$400,2,FALSE))</f>
        <v>10</v>
      </c>
      <c r="E188" s="8">
        <f>IF(ISNA(VLOOKUP(A188,[1]National_Points_Pivot!$A$5:$C$400,3,FALSE)),0,VLOOKUP(A188,[1]National_Points_Pivot!$A$5:$C$400,3,FALSE))</f>
        <v>130</v>
      </c>
      <c r="F188" s="8">
        <f>IF(ISNA(MIN(VLOOKUP(A188,[1]National_Participation_Pivot!$A$4:$B$400,2,FALSE),5)*5),0,MIN(VLOOKUP(A188,[1]National_Participation_Pivot!$A$4:$B$400,2,FALSE),5)*5)</f>
        <v>20</v>
      </c>
      <c r="G188" s="8">
        <f>SUM(E188:F188)</f>
        <v>150</v>
      </c>
    </row>
    <row r="189" spans="1:7" x14ac:dyDescent="0.25">
      <c r="A189" s="2" t="str">
        <f>[1]National_Participation_Pivot!A226</f>
        <v>Tyler Pappas - JP</v>
      </c>
      <c r="B189" s="3" t="str">
        <f>IF(ISERR(LEFT(A189,FIND(" - ",A189))),"NA",LEFT(A189,FIND(" - ",A189)))</f>
        <v xml:space="preserve">Tyler Pappas </v>
      </c>
      <c r="C189" t="str">
        <f>IF(ISERR(RIGHT(A189,LEN(A189)-FIND(" - ",A189)-2)),"NA",RIGHT(A189,LEN(A189)-FIND(" - ",A189)-2))</f>
        <v>JP</v>
      </c>
      <c r="D189" s="8">
        <f>IF(ISNA(VLOOKUP(A189,[1]National_Points_Pivot!$A$5:$C$400,2,FALSE)),0,VLOOKUP(A189,[1]National_Points_Pivot!$A$5:$C$400,2,FALSE))</f>
        <v>9</v>
      </c>
      <c r="E189" s="8">
        <f>IF(ISNA(VLOOKUP(A189,[1]National_Points_Pivot!$A$5:$C$400,3,FALSE)),0,VLOOKUP(A189,[1]National_Points_Pivot!$A$5:$C$400,3,FALSE))</f>
        <v>111</v>
      </c>
      <c r="F189" s="8">
        <f>IF(ISNA(MIN(VLOOKUP(A189,[1]National_Participation_Pivot!$A$4:$B$400,2,FALSE),5)*5),0,MIN(VLOOKUP(A189,[1]National_Participation_Pivot!$A$4:$B$400,2,FALSE),5)*5)</f>
        <v>15</v>
      </c>
      <c r="G189" s="8">
        <f>SUM(E189:F189)</f>
        <v>126</v>
      </c>
    </row>
    <row r="190" spans="1:7" x14ac:dyDescent="0.25">
      <c r="A190" s="2" t="str">
        <f>[1]National_Participation_Pivot!A50</f>
        <v>Chung Tam - JP</v>
      </c>
      <c r="B190" s="3" t="str">
        <f>IF(ISERR(LEFT(A190,FIND(" - ",A190))),"NA",LEFT(A190,FIND(" - ",A190)))</f>
        <v xml:space="preserve">Chung Tam </v>
      </c>
      <c r="C190" t="str">
        <f>IF(ISERR(RIGHT(A190,LEN(A190)-FIND(" - ",A190)-2)),"NA",RIGHT(A190,LEN(A190)-FIND(" - ",A190)-2))</f>
        <v>JP</v>
      </c>
      <c r="D190" s="8">
        <f>IF(ISNA(VLOOKUP(A190,[1]National_Points_Pivot!$A$5:$C$400,2,FALSE)),0,VLOOKUP(A190,[1]National_Points_Pivot!$A$5:$C$400,2,FALSE))</f>
        <v>8</v>
      </c>
      <c r="E190" s="8">
        <f>IF(ISNA(VLOOKUP(A190,[1]National_Points_Pivot!$A$5:$C$400,3,FALSE)),0,VLOOKUP(A190,[1]National_Points_Pivot!$A$5:$C$400,3,FALSE))</f>
        <v>88</v>
      </c>
      <c r="F190" s="8">
        <f>IF(ISNA(MIN(VLOOKUP(A190,[1]National_Participation_Pivot!$A$4:$B$400,2,FALSE),5)*5),0,MIN(VLOOKUP(A190,[1]National_Participation_Pivot!$A$4:$B$400,2,FALSE),5)*5)</f>
        <v>10</v>
      </c>
      <c r="G190" s="8">
        <f>SUM(E190:F190)</f>
        <v>98</v>
      </c>
    </row>
    <row r="191" spans="1:7" x14ac:dyDescent="0.25">
      <c r="A191" s="2" t="str">
        <f>[1]National_Participation_Pivot!A90</f>
        <v>Gary Palumbo - JP</v>
      </c>
      <c r="B191" s="3" t="str">
        <f>IF(ISERR(LEFT(A191,FIND(" - ",A191))),"NA",LEFT(A191,FIND(" - ",A191)))</f>
        <v xml:space="preserve">Gary Palumbo </v>
      </c>
      <c r="C191" t="str">
        <f>IF(ISERR(RIGHT(A191,LEN(A191)-FIND(" - ",A191)-2)),"NA",RIGHT(A191,LEN(A191)-FIND(" - ",A191)-2))</f>
        <v>JP</v>
      </c>
      <c r="D191" s="8">
        <f>IF(ISNA(VLOOKUP(A191,[1]National_Points_Pivot!$A$5:$C$400,2,FALSE)),0,VLOOKUP(A191,[1]National_Points_Pivot!$A$5:$C$400,2,FALSE))</f>
        <v>5</v>
      </c>
      <c r="E191" s="8">
        <f>IF(ISNA(VLOOKUP(A191,[1]National_Points_Pivot!$A$5:$C$400,3,FALSE)),0,VLOOKUP(A191,[1]National_Points_Pivot!$A$5:$C$400,3,FALSE))</f>
        <v>49.5</v>
      </c>
      <c r="F191" s="8">
        <f>IF(ISNA(MIN(VLOOKUP(A191,[1]National_Participation_Pivot!$A$4:$B$400,2,FALSE),5)*5),0,MIN(VLOOKUP(A191,[1]National_Participation_Pivot!$A$4:$B$400,2,FALSE),5)*5)</f>
        <v>10</v>
      </c>
      <c r="G191" s="8">
        <f>SUM(E191:F191)</f>
        <v>59.5</v>
      </c>
    </row>
    <row r="192" spans="1:7" x14ac:dyDescent="0.25">
      <c r="A192" s="2" t="str">
        <f>[1]National_Participation_Pivot!A14</f>
        <v>Allan Lewis - JP</v>
      </c>
      <c r="B192" s="3" t="str">
        <f>IF(ISERR(LEFT(A192,FIND(" - ",A192))),"NA",LEFT(A192,FIND(" - ",A192)))</f>
        <v xml:space="preserve">Allan Lewis </v>
      </c>
      <c r="C192" t="str">
        <f>IF(ISERR(RIGHT(A192,LEN(A192)-FIND(" - ",A192)-2)),"NA",RIGHT(A192,LEN(A192)-FIND(" - ",A192)-2))</f>
        <v>JP</v>
      </c>
      <c r="D192" s="8">
        <f>IF(ISNA(VLOOKUP(A192,[1]National_Points_Pivot!$A$5:$C$400,2,FALSE)),0,VLOOKUP(A192,[1]National_Points_Pivot!$A$5:$C$400,2,FALSE))</f>
        <v>4</v>
      </c>
      <c r="E192" s="8">
        <f>IF(ISNA(VLOOKUP(A192,[1]National_Points_Pivot!$A$5:$C$400,3,FALSE)),0,VLOOKUP(A192,[1]National_Points_Pivot!$A$5:$C$400,3,FALSE))</f>
        <v>53</v>
      </c>
      <c r="F192" s="8">
        <f>IF(ISNA(MIN(VLOOKUP(A192,[1]National_Participation_Pivot!$A$4:$B$400,2,FALSE),5)*5),0,MIN(VLOOKUP(A192,[1]National_Participation_Pivot!$A$4:$B$400,2,FALSE),5)*5)</f>
        <v>5</v>
      </c>
      <c r="G192" s="8">
        <f>SUM(E192:F192)</f>
        <v>58</v>
      </c>
    </row>
    <row r="193" spans="1:7" x14ac:dyDescent="0.25">
      <c r="A193" s="2" t="str">
        <f>[1]National_Participation_Pivot!A162</f>
        <v>Mirril McMullen - JP</v>
      </c>
      <c r="B193" s="3" t="str">
        <f>IF(ISERR(LEFT(A193,FIND(" - ",A193))),"NA",LEFT(A193,FIND(" - ",A193)))</f>
        <v xml:space="preserve">Mirril McMullen </v>
      </c>
      <c r="C193" t="str">
        <f>IF(ISERR(RIGHT(A193,LEN(A193)-FIND(" - ",A193)-2)),"NA",RIGHT(A193,LEN(A193)-FIND(" - ",A193)-2))</f>
        <v>JP</v>
      </c>
      <c r="D193" s="8">
        <f>IF(ISNA(VLOOKUP(A193,[1]National_Points_Pivot!$A$5:$C$400,2,FALSE)),0,VLOOKUP(A193,[1]National_Points_Pivot!$A$5:$C$400,2,FALSE))</f>
        <v>4</v>
      </c>
      <c r="E193" s="8">
        <f>IF(ISNA(VLOOKUP(A193,[1]National_Points_Pivot!$A$5:$C$400,3,FALSE)),0,VLOOKUP(A193,[1]National_Points_Pivot!$A$5:$C$400,3,FALSE))</f>
        <v>39.5</v>
      </c>
      <c r="F193" s="8">
        <f>IF(ISNA(MIN(VLOOKUP(A193,[1]National_Participation_Pivot!$A$4:$B$400,2,FALSE),5)*5),0,MIN(VLOOKUP(A193,[1]National_Participation_Pivot!$A$4:$B$400,2,FALSE),5)*5)</f>
        <v>5</v>
      </c>
      <c r="G193" s="8">
        <f>SUM(E193:F193)</f>
        <v>44.5</v>
      </c>
    </row>
    <row r="194" spans="1:7" x14ac:dyDescent="0.25">
      <c r="A194" s="2"/>
      <c r="B194" s="3"/>
    </row>
    <row r="195" spans="1:7" x14ac:dyDescent="0.25">
      <c r="A195" s="2" t="str">
        <f>[1]National_Participation_Pivot!A117</f>
        <v>John Sanders - JS</v>
      </c>
      <c r="B195" s="3" t="str">
        <f>IF(ISERR(LEFT(A195,FIND(" - ",A195))),"NA",LEFT(A195,FIND(" - ",A195)))</f>
        <v xml:space="preserve">John Sanders </v>
      </c>
      <c r="C195" t="str">
        <f>IF(ISERR(RIGHT(A195,LEN(A195)-FIND(" - ",A195)-2)),"NA",RIGHT(A195,LEN(A195)-FIND(" - ",A195)-2))</f>
        <v>JS</v>
      </c>
      <c r="D195" s="8">
        <f>IF(ISNA(VLOOKUP(A195,[1]National_Points_Pivot!$A$5:$C$400,2,FALSE)),0,VLOOKUP(A195,[1]National_Points_Pivot!$A$5:$C$400,2,FALSE))</f>
        <v>13</v>
      </c>
      <c r="E195" s="8">
        <f>IF(ISNA(VLOOKUP(A195,[1]National_Points_Pivot!$A$5:$C$400,3,FALSE)),0,VLOOKUP(A195,[1]National_Points_Pivot!$A$5:$C$400,3,FALSE))</f>
        <v>157</v>
      </c>
      <c r="F195" s="8">
        <f>IF(ISNA(MIN(VLOOKUP(A195,[1]National_Participation_Pivot!$A$4:$B$400,2,FALSE),5)*5),0,MIN(VLOOKUP(A195,[1]National_Participation_Pivot!$A$4:$B$400,2,FALSE),5)*5)</f>
        <v>25</v>
      </c>
      <c r="G195" s="8">
        <f>SUM(E195:F195)</f>
        <v>182</v>
      </c>
    </row>
    <row r="196" spans="1:7" x14ac:dyDescent="0.25">
      <c r="A196" s="2" t="str">
        <f>[1]National_Participation_Pivot!A204</f>
        <v>Spencer Wharton - JS</v>
      </c>
      <c r="B196" s="3" t="str">
        <f>IF(ISERR(LEFT(A196,FIND(" - ",A196))),"NA",LEFT(A196,FIND(" - ",A196)))</f>
        <v xml:space="preserve">Spencer Wharton </v>
      </c>
      <c r="C196" t="str">
        <f>IF(ISERR(RIGHT(A196,LEN(A196)-FIND(" - ",A196)-2)),"NA",RIGHT(A196,LEN(A196)-FIND(" - ",A196)-2))</f>
        <v>JS</v>
      </c>
      <c r="D196" s="8">
        <f>IF(ISNA(VLOOKUP(A196,[1]National_Points_Pivot!$A$5:$C$400,2,FALSE)),0,VLOOKUP(A196,[1]National_Points_Pivot!$A$5:$C$400,2,FALSE))</f>
        <v>14</v>
      </c>
      <c r="E196" s="8">
        <f>IF(ISNA(VLOOKUP(A196,[1]National_Points_Pivot!$A$5:$C$400,3,FALSE)),0,VLOOKUP(A196,[1]National_Points_Pivot!$A$5:$C$400,3,FALSE))</f>
        <v>125</v>
      </c>
      <c r="F196" s="8">
        <f>IF(ISNA(MIN(VLOOKUP(A196,[1]National_Participation_Pivot!$A$4:$B$400,2,FALSE),5)*5),0,MIN(VLOOKUP(A196,[1]National_Participation_Pivot!$A$4:$B$400,2,FALSE),5)*5)</f>
        <v>25</v>
      </c>
      <c r="G196" s="8">
        <f>SUM(E196:F196)</f>
        <v>150</v>
      </c>
    </row>
    <row r="197" spans="1:7" x14ac:dyDescent="0.25">
      <c r="A197" s="2" t="str">
        <f>[1]National_Participation_Pivot!A93</f>
        <v>Gordy Wagner - JS</v>
      </c>
      <c r="B197" s="3" t="str">
        <f>IF(ISERR(LEFT(A197,FIND(" - ",A197))),"NA",LEFT(A197,FIND(" - ",A197)))</f>
        <v xml:space="preserve">Gordy Wagner </v>
      </c>
      <c r="C197" t="str">
        <f>IF(ISERR(RIGHT(A197,LEN(A197)-FIND(" - ",A197)-2)),"NA",RIGHT(A197,LEN(A197)-FIND(" - ",A197)-2))</f>
        <v>JS</v>
      </c>
      <c r="D197" s="8">
        <f>IF(ISNA(VLOOKUP(A197,[1]National_Points_Pivot!$A$5:$C$400,2,FALSE)),0,VLOOKUP(A197,[1]National_Points_Pivot!$A$5:$C$400,2,FALSE))</f>
        <v>6</v>
      </c>
      <c r="E197" s="8">
        <f>IF(ISNA(VLOOKUP(A197,[1]National_Points_Pivot!$A$5:$C$400,3,FALSE)),0,VLOOKUP(A197,[1]National_Points_Pivot!$A$5:$C$400,3,FALSE))</f>
        <v>72.5</v>
      </c>
      <c r="F197" s="8">
        <f>IF(ISNA(MIN(VLOOKUP(A197,[1]National_Participation_Pivot!$A$4:$B$400,2,FALSE),5)*5),0,MIN(VLOOKUP(A197,[1]National_Participation_Pivot!$A$4:$B$400,2,FALSE),5)*5)</f>
        <v>10</v>
      </c>
      <c r="G197" s="8">
        <f>SUM(E197:F197)</f>
        <v>82.5</v>
      </c>
    </row>
    <row r="198" spans="1:7" x14ac:dyDescent="0.25">
      <c r="A198" s="2" t="str">
        <f>[1]National_Participation_Pivot!A161</f>
        <v>Mike Iannotti - JS</v>
      </c>
      <c r="B198" s="3" t="str">
        <f>IF(ISERR(LEFT(A198,FIND(" - ",A198))),"NA",LEFT(A198,FIND(" - ",A198)))</f>
        <v xml:space="preserve">Mike Iannotti </v>
      </c>
      <c r="C198" t="str">
        <f>IF(ISERR(RIGHT(A198,LEN(A198)-FIND(" - ",A198)-2)),"NA",RIGHT(A198,LEN(A198)-FIND(" - ",A198)-2))</f>
        <v>JS</v>
      </c>
      <c r="D198" s="8">
        <f>IF(ISNA(VLOOKUP(A198,[1]National_Points_Pivot!$A$5:$C$400,2,FALSE)),0,VLOOKUP(A198,[1]National_Points_Pivot!$A$5:$C$400,2,FALSE))</f>
        <v>2</v>
      </c>
      <c r="E198" s="8">
        <f>IF(ISNA(VLOOKUP(A198,[1]National_Points_Pivot!$A$5:$C$400,3,FALSE)),0,VLOOKUP(A198,[1]National_Points_Pivot!$A$5:$C$400,3,FALSE))</f>
        <v>8</v>
      </c>
      <c r="F198" s="8">
        <f>IF(ISNA(MIN(VLOOKUP(A198,[1]National_Participation_Pivot!$A$4:$B$400,2,FALSE),5)*5),0,MIN(VLOOKUP(A198,[1]National_Participation_Pivot!$A$4:$B$400,2,FALSE),5)*5)</f>
        <v>5</v>
      </c>
      <c r="G198" s="8">
        <f>SUM(E198:F198)</f>
        <v>13</v>
      </c>
    </row>
    <row r="199" spans="1:7" x14ac:dyDescent="0.25">
      <c r="A199" s="2"/>
      <c r="B199" s="3"/>
    </row>
    <row r="200" spans="1:7" x14ac:dyDescent="0.25">
      <c r="A200" s="2" t="str">
        <f>[1]National_Participation_Pivot!A67</f>
        <v>David Harrison - KP</v>
      </c>
      <c r="B200" s="3" t="str">
        <f>IF(ISERR(LEFT(A200,FIND(" - ",A200))),"NA",LEFT(A200,FIND(" - ",A200)))</f>
        <v xml:space="preserve">David Harrison </v>
      </c>
      <c r="C200" t="str">
        <f>IF(ISERR(RIGHT(A200,LEN(A200)-FIND(" - ",A200)-2)),"NA",RIGHT(A200,LEN(A200)-FIND(" - ",A200)-2))</f>
        <v>KP</v>
      </c>
      <c r="D200" s="8">
        <f>IF(ISNA(VLOOKUP(A200,[1]National_Points_Pivot!$A$5:$C$400,2,FALSE)),0,VLOOKUP(A200,[1]National_Points_Pivot!$A$5:$C$400,2,FALSE))</f>
        <v>16</v>
      </c>
      <c r="E200" s="8">
        <f>IF(ISNA(VLOOKUP(A200,[1]National_Points_Pivot!$A$5:$C$400,3,FALSE)),0,VLOOKUP(A200,[1]National_Points_Pivot!$A$5:$C$400,3,FALSE))</f>
        <v>149.5</v>
      </c>
      <c r="F200" s="8">
        <f>IF(ISNA(MIN(VLOOKUP(A200,[1]National_Participation_Pivot!$A$4:$B$400,2,FALSE),5)*5),0,MIN(VLOOKUP(A200,[1]National_Participation_Pivot!$A$4:$B$400,2,FALSE),5)*5)</f>
        <v>25</v>
      </c>
      <c r="G200" s="8">
        <f>SUM(E200:F200)</f>
        <v>174.5</v>
      </c>
    </row>
    <row r="201" spans="1:7" x14ac:dyDescent="0.25">
      <c r="A201" s="2" t="str">
        <f>[1]National_Participation_Pivot!A79</f>
        <v>Eric Nissen - KP</v>
      </c>
      <c r="B201" s="3" t="str">
        <f>IF(ISERR(LEFT(A201,FIND(" - ",A201))),"NA",LEFT(A201,FIND(" - ",A201)))</f>
        <v xml:space="preserve">Eric Nissen </v>
      </c>
      <c r="C201" t="str">
        <f>IF(ISERR(RIGHT(A201,LEN(A201)-FIND(" - ",A201)-2)),"NA",RIGHT(A201,LEN(A201)-FIND(" - ",A201)-2))</f>
        <v>KP</v>
      </c>
      <c r="D201" s="8">
        <f>IF(ISNA(VLOOKUP(A201,[1]National_Points_Pivot!$A$5:$C$400,2,FALSE)),0,VLOOKUP(A201,[1]National_Points_Pivot!$A$5:$C$400,2,FALSE))</f>
        <v>4</v>
      </c>
      <c r="E201" s="8">
        <f>IF(ISNA(VLOOKUP(A201,[1]National_Points_Pivot!$A$5:$C$400,3,FALSE)),0,VLOOKUP(A201,[1]National_Points_Pivot!$A$5:$C$400,3,FALSE))</f>
        <v>53.5</v>
      </c>
      <c r="F201" s="8">
        <f>IF(ISNA(MIN(VLOOKUP(A201,[1]National_Participation_Pivot!$A$4:$B$400,2,FALSE),5)*5),0,MIN(VLOOKUP(A201,[1]National_Participation_Pivot!$A$4:$B$400,2,FALSE),5)*5)</f>
        <v>10</v>
      </c>
      <c r="G201" s="8">
        <f>SUM(E201:F201)</f>
        <v>63.5</v>
      </c>
    </row>
    <row r="202" spans="1:7" x14ac:dyDescent="0.25">
      <c r="A202" s="2" t="str">
        <f>[1]National_Participation_Pivot!A179</f>
        <v>Robert Chrystler - KP</v>
      </c>
      <c r="B202" s="3" t="str">
        <f>IF(ISERR(LEFT(A202,FIND(" - ",A202))),"NA",LEFT(A202,FIND(" - ",A202)))</f>
        <v xml:space="preserve">Robert Chrystler </v>
      </c>
      <c r="C202" t="str">
        <f>IF(ISERR(RIGHT(A202,LEN(A202)-FIND(" - ",A202)-2)),"NA",RIGHT(A202,LEN(A202)-FIND(" - ",A202)-2))</f>
        <v>KP</v>
      </c>
      <c r="D202" s="8">
        <f>IF(ISNA(VLOOKUP(A202,[1]National_Points_Pivot!$A$5:$C$400,2,FALSE)),0,VLOOKUP(A202,[1]National_Points_Pivot!$A$5:$C$400,2,FALSE))</f>
        <v>3</v>
      </c>
      <c r="E202" s="8">
        <f>IF(ISNA(VLOOKUP(A202,[1]National_Points_Pivot!$A$5:$C$400,3,FALSE)),0,VLOOKUP(A202,[1]National_Points_Pivot!$A$5:$C$400,3,FALSE))</f>
        <v>30</v>
      </c>
      <c r="F202" s="8">
        <f>IF(ISNA(MIN(VLOOKUP(A202,[1]National_Participation_Pivot!$A$4:$B$400,2,FALSE),5)*5),0,MIN(VLOOKUP(A202,[1]National_Participation_Pivot!$A$4:$B$400,2,FALSE),5)*5)</f>
        <v>5</v>
      </c>
      <c r="G202" s="8">
        <f>SUM(E202:F202)</f>
        <v>35</v>
      </c>
    </row>
    <row r="203" spans="1:7" x14ac:dyDescent="0.25">
      <c r="A203" s="2"/>
      <c r="B203" s="3"/>
    </row>
    <row r="204" spans="1:7" x14ac:dyDescent="0.25">
      <c r="A204" s="2" t="str">
        <f>[1]National_Participation_Pivot!A29</f>
        <v>Bob Martin - M3T</v>
      </c>
      <c r="B204" s="3" t="str">
        <f>IF(ISERR(LEFT(A204,FIND(" - ",A204))),"NA",LEFT(A204,FIND(" - ",A204)))</f>
        <v xml:space="preserve">Bob Martin </v>
      </c>
      <c r="C204" t="str">
        <f>IF(ISERR(RIGHT(A204,LEN(A204)-FIND(" - ",A204)-2)),"NA",RIGHT(A204,LEN(A204)-FIND(" - ",A204)-2))</f>
        <v>M3T</v>
      </c>
      <c r="D204" s="8">
        <f>IF(ISNA(VLOOKUP(A204,[1]National_Points_Pivot!$A$5:$C$400,2,FALSE)),0,VLOOKUP(A204,[1]National_Points_Pivot!$A$5:$C$400,2,FALSE))</f>
        <v>12</v>
      </c>
      <c r="E204" s="8">
        <f>IF(ISNA(VLOOKUP(A204,[1]National_Points_Pivot!$A$5:$C$400,3,FALSE)),0,VLOOKUP(A204,[1]National_Points_Pivot!$A$5:$C$400,3,FALSE))</f>
        <v>102.5</v>
      </c>
      <c r="F204" s="8">
        <f>IF(ISNA(MIN(VLOOKUP(A204,[1]National_Participation_Pivot!$A$4:$B$400,2,FALSE),5)*5),0,MIN(VLOOKUP(A204,[1]National_Participation_Pivot!$A$4:$B$400,2,FALSE),5)*5)</f>
        <v>20</v>
      </c>
      <c r="G204" s="8">
        <f>SUM(E204:F204)</f>
        <v>122.5</v>
      </c>
    </row>
    <row r="205" spans="1:7" x14ac:dyDescent="0.25">
      <c r="A205" s="2" t="str">
        <f>[1]National_Participation_Pivot!A167</f>
        <v>Phil Abrami - M3T</v>
      </c>
      <c r="B205" s="3" t="str">
        <f>IF(ISERR(LEFT(A205,FIND(" - ",A205))),"NA",LEFT(A205,FIND(" - ",A205)))</f>
        <v xml:space="preserve">Phil Abrami </v>
      </c>
      <c r="C205" t="str">
        <f>IF(ISERR(RIGHT(A205,LEN(A205)-FIND(" - ",A205)-2)),"NA",RIGHT(A205,LEN(A205)-FIND(" - ",A205)-2))</f>
        <v>M3T</v>
      </c>
      <c r="D205" s="8">
        <f>IF(ISNA(VLOOKUP(A205,[1]National_Points_Pivot!$A$5:$C$400,2,FALSE)),0,VLOOKUP(A205,[1]National_Points_Pivot!$A$5:$C$400,2,FALSE))</f>
        <v>7</v>
      </c>
      <c r="E205" s="8">
        <f>IF(ISNA(VLOOKUP(A205,[1]National_Points_Pivot!$A$5:$C$400,3,FALSE)),0,VLOOKUP(A205,[1]National_Points_Pivot!$A$5:$C$400,3,FALSE))</f>
        <v>97.5</v>
      </c>
      <c r="F205" s="8">
        <f>IF(ISNA(MIN(VLOOKUP(A205,[1]National_Participation_Pivot!$A$4:$B$400,2,FALSE),5)*5),0,MIN(VLOOKUP(A205,[1]National_Participation_Pivot!$A$4:$B$400,2,FALSE),5)*5)</f>
        <v>10</v>
      </c>
      <c r="G205" s="8">
        <f>SUM(E205:F205)</f>
        <v>107.5</v>
      </c>
    </row>
    <row r="206" spans="1:7" x14ac:dyDescent="0.25">
      <c r="A206" s="2" t="str">
        <f>[1]National_Participation_Pivot!A207</f>
        <v>Stephen Earley - M3T</v>
      </c>
      <c r="B206" s="3" t="str">
        <f>IF(ISERR(LEFT(A206,FIND(" - ",A206))),"NA",LEFT(A206,FIND(" - ",A206)))</f>
        <v xml:space="preserve">Stephen Earley </v>
      </c>
      <c r="C206" t="str">
        <f>IF(ISERR(RIGHT(A206,LEN(A206)-FIND(" - ",A206)-2)),"NA",RIGHT(A206,LEN(A206)-FIND(" - ",A206)-2))</f>
        <v>M3T</v>
      </c>
      <c r="D206" s="8">
        <f>IF(ISNA(VLOOKUP(A206,[1]National_Points_Pivot!$A$5:$C$400,2,FALSE)),0,VLOOKUP(A206,[1]National_Points_Pivot!$A$5:$C$400,2,FALSE))</f>
        <v>6</v>
      </c>
      <c r="E206" s="8">
        <f>IF(ISNA(VLOOKUP(A206,[1]National_Points_Pivot!$A$5:$C$400,3,FALSE)),0,VLOOKUP(A206,[1]National_Points_Pivot!$A$5:$C$400,3,FALSE))</f>
        <v>71.5</v>
      </c>
      <c r="F206" s="8">
        <f>IF(ISNA(MIN(VLOOKUP(A206,[1]National_Participation_Pivot!$A$4:$B$400,2,FALSE),5)*5),0,MIN(VLOOKUP(A206,[1]National_Participation_Pivot!$A$4:$B$400,2,FALSE),5)*5)</f>
        <v>10</v>
      </c>
      <c r="G206" s="8">
        <f>SUM(E206:F206)</f>
        <v>81.5</v>
      </c>
    </row>
    <row r="207" spans="1:7" x14ac:dyDescent="0.25">
      <c r="A207" s="2" t="str">
        <f>[1]National_Participation_Pivot!A118</f>
        <v>John Schmid - M3T</v>
      </c>
      <c r="B207" s="3" t="str">
        <f>IF(ISERR(LEFT(A207,FIND(" - ",A207))),"NA",LEFT(A207,FIND(" - ",A207)))</f>
        <v xml:space="preserve">John Schmid </v>
      </c>
      <c r="C207" t="str">
        <f>IF(ISERR(RIGHT(A207,LEN(A207)-FIND(" - ",A207)-2)),"NA",RIGHT(A207,LEN(A207)-FIND(" - ",A207)-2))</f>
        <v>M3T</v>
      </c>
      <c r="D207" s="8">
        <f>IF(ISNA(VLOOKUP(A207,[1]National_Points_Pivot!$A$5:$C$400,2,FALSE)),0,VLOOKUP(A207,[1]National_Points_Pivot!$A$5:$C$400,2,FALSE))</f>
        <v>5</v>
      </c>
      <c r="E207" s="8">
        <f>IF(ISNA(VLOOKUP(A207,[1]National_Points_Pivot!$A$5:$C$400,3,FALSE)),0,VLOOKUP(A207,[1]National_Points_Pivot!$A$5:$C$400,3,FALSE))</f>
        <v>62</v>
      </c>
      <c r="F207" s="8">
        <f>IF(ISNA(MIN(VLOOKUP(A207,[1]National_Participation_Pivot!$A$4:$B$400,2,FALSE),5)*5),0,MIN(VLOOKUP(A207,[1]National_Participation_Pivot!$A$4:$B$400,2,FALSE),5)*5)</f>
        <v>10</v>
      </c>
      <c r="G207" s="8">
        <f>SUM(E207:F207)</f>
        <v>72</v>
      </c>
    </row>
    <row r="208" spans="1:7" x14ac:dyDescent="0.25">
      <c r="A208" s="2" t="str">
        <f>[1]National_Participation_Pivot!A27</f>
        <v>Billy Glavin III - M3T</v>
      </c>
      <c r="B208" s="3" t="str">
        <f>IF(ISERR(LEFT(A208,FIND(" - ",A208))),"NA",LEFT(A208,FIND(" - ",A208)))</f>
        <v xml:space="preserve">Billy Glavin III </v>
      </c>
      <c r="C208" t="str">
        <f>IF(ISERR(RIGHT(A208,LEN(A208)-FIND(" - ",A208)-2)),"NA",RIGHT(A208,LEN(A208)-FIND(" - ",A208)-2))</f>
        <v>M3T</v>
      </c>
      <c r="D208" s="8">
        <f>IF(ISNA(VLOOKUP(A208,[1]National_Points_Pivot!$A$5:$C$400,2,FALSE)),0,VLOOKUP(A208,[1]National_Points_Pivot!$A$5:$C$400,2,FALSE))</f>
        <v>3</v>
      </c>
      <c r="E208" s="8">
        <f>IF(ISNA(VLOOKUP(A208,[1]National_Points_Pivot!$A$5:$C$400,3,FALSE)),0,VLOOKUP(A208,[1]National_Points_Pivot!$A$5:$C$400,3,FALSE))</f>
        <v>36</v>
      </c>
      <c r="F208" s="8">
        <f>IF(ISNA(MIN(VLOOKUP(A208,[1]National_Participation_Pivot!$A$4:$B$400,2,FALSE),5)*5),0,MIN(VLOOKUP(A208,[1]National_Participation_Pivot!$A$4:$B$400,2,FALSE),5)*5)</f>
        <v>5</v>
      </c>
      <c r="G208" s="8">
        <f>SUM(E208:F208)</f>
        <v>41</v>
      </c>
    </row>
    <row r="209" spans="1:7" x14ac:dyDescent="0.25">
      <c r="A209" s="2" t="str">
        <f>[1]National_Participation_Pivot!A137</f>
        <v>Marc Thomaes - M3T</v>
      </c>
      <c r="B209" s="3" t="str">
        <f>IF(ISERR(LEFT(A209,FIND(" - ",A209))),"NA",LEFT(A209,FIND(" - ",A209)))</f>
        <v xml:space="preserve">Marc Thomaes </v>
      </c>
      <c r="C209" t="str">
        <f>IF(ISERR(RIGHT(A209,LEN(A209)-FIND(" - ",A209)-2)),"NA",RIGHT(A209,LEN(A209)-FIND(" - ",A209)-2))</f>
        <v>M3T</v>
      </c>
      <c r="D209" s="8">
        <f>IF(ISNA(VLOOKUP(A209,[1]National_Points_Pivot!$A$5:$C$400,2,FALSE)),0,VLOOKUP(A209,[1]National_Points_Pivot!$A$5:$C$400,2,FALSE))</f>
        <v>2</v>
      </c>
      <c r="E209" s="8">
        <f>IF(ISNA(VLOOKUP(A209,[1]National_Points_Pivot!$A$5:$C$400,3,FALSE)),0,VLOOKUP(A209,[1]National_Points_Pivot!$A$5:$C$400,3,FALSE))</f>
        <v>27</v>
      </c>
      <c r="F209" s="8">
        <f>IF(ISNA(MIN(VLOOKUP(A209,[1]National_Participation_Pivot!$A$4:$B$400,2,FALSE),5)*5),0,MIN(VLOOKUP(A209,[1]National_Participation_Pivot!$A$4:$B$400,2,FALSE),5)*5)</f>
        <v>5</v>
      </c>
      <c r="G209" s="8">
        <f>SUM(E209:F209)</f>
        <v>32</v>
      </c>
    </row>
    <row r="210" spans="1:7" x14ac:dyDescent="0.25">
      <c r="A210" s="2" t="str">
        <f>[1]National_Participation_Pivot!A26</f>
        <v>Bill Glavin - M3T</v>
      </c>
      <c r="B210" s="3" t="str">
        <f>IF(ISERR(LEFT(A210,FIND(" - ",A210))),"NA",LEFT(A210,FIND(" - ",A210)))</f>
        <v xml:space="preserve">Bill Glavin </v>
      </c>
      <c r="C210" t="str">
        <f>IF(ISERR(RIGHT(A210,LEN(A210)-FIND(" - ",A210)-2)),"NA",RIGHT(A210,LEN(A210)-FIND(" - ",A210)-2))</f>
        <v>M3T</v>
      </c>
      <c r="D210" s="8">
        <f>IF(ISNA(VLOOKUP(A210,[1]National_Points_Pivot!$A$5:$C$400,2,FALSE)),0,VLOOKUP(A210,[1]National_Points_Pivot!$A$5:$C$400,2,FALSE))</f>
        <v>1</v>
      </c>
      <c r="E210" s="8">
        <f>IF(ISNA(VLOOKUP(A210,[1]National_Points_Pivot!$A$5:$C$400,3,FALSE)),0,VLOOKUP(A210,[1]National_Points_Pivot!$A$5:$C$400,3,FALSE))</f>
        <v>11</v>
      </c>
      <c r="F210" s="8">
        <f>IF(ISNA(MIN(VLOOKUP(A210,[1]National_Participation_Pivot!$A$4:$B$400,2,FALSE),5)*5),0,MIN(VLOOKUP(A210,[1]National_Participation_Pivot!$A$4:$B$400,2,FALSE),5)*5)</f>
        <v>5</v>
      </c>
      <c r="G210" s="8">
        <f>SUM(E210:F210)</f>
        <v>16</v>
      </c>
    </row>
    <row r="211" spans="1:7" x14ac:dyDescent="0.25">
      <c r="A211" s="2"/>
      <c r="B211" s="3"/>
    </row>
    <row r="212" spans="1:7" x14ac:dyDescent="0.25">
      <c r="A212" s="2" t="str">
        <f>[1]National_Participation_Pivot!A37</f>
        <v>Bud Scott - MP</v>
      </c>
      <c r="B212" s="3" t="str">
        <f>IF(ISERR(LEFT(A212,FIND(" - ",A212))),"NA",LEFT(A212,FIND(" - ",A212)))</f>
        <v xml:space="preserve">Bud Scott </v>
      </c>
      <c r="C212" t="str">
        <f>IF(ISERR(RIGHT(A212,LEN(A212)-FIND(" - ",A212)-2)),"NA",RIGHT(A212,LEN(A212)-FIND(" - ",A212)-2))</f>
        <v>MP</v>
      </c>
      <c r="D212" s="8">
        <f>IF(ISNA(VLOOKUP(A212,[1]National_Points_Pivot!$A$5:$C$400,2,FALSE)),0,VLOOKUP(A212,[1]National_Points_Pivot!$A$5:$C$400,2,FALSE))</f>
        <v>7</v>
      </c>
      <c r="E212" s="8">
        <f>IF(ISNA(VLOOKUP(A212,[1]National_Points_Pivot!$A$5:$C$400,3,FALSE)),0,VLOOKUP(A212,[1]National_Points_Pivot!$A$5:$C$400,3,FALSE))</f>
        <v>85</v>
      </c>
      <c r="F212" s="8">
        <f>IF(ISNA(MIN(VLOOKUP(A212,[1]National_Participation_Pivot!$A$4:$B$400,2,FALSE),5)*5),0,MIN(VLOOKUP(A212,[1]National_Participation_Pivot!$A$4:$B$400,2,FALSE),5)*5)</f>
        <v>10</v>
      </c>
      <c r="G212" s="8">
        <f>SUM(E212:F212)</f>
        <v>95</v>
      </c>
    </row>
    <row r="213" spans="1:7" x14ac:dyDescent="0.25">
      <c r="A213" s="2"/>
      <c r="B213" s="3"/>
    </row>
    <row r="214" spans="1:7" x14ac:dyDescent="0.25">
      <c r="A214" s="2" t="str">
        <f>[1]National_Participation_Pivot!A112</f>
        <v>Jim Ginter - PTD</v>
      </c>
      <c r="B214" s="3" t="str">
        <f>IF(ISERR(LEFT(A214,FIND(" - ",A214))),"NA",LEFT(A214,FIND(" - ",A214)))</f>
        <v xml:space="preserve">Jim Ginter </v>
      </c>
      <c r="C214" t="str">
        <f>IF(ISERR(RIGHT(A214,LEN(A214)-FIND(" - ",A214)-2)),"NA",RIGHT(A214,LEN(A214)-FIND(" - ",A214)-2))</f>
        <v>PTD</v>
      </c>
      <c r="D214" s="8">
        <f>IF(ISNA(VLOOKUP(A214,[1]National_Points_Pivot!$A$5:$C$400,2,FALSE)),0,VLOOKUP(A214,[1]National_Points_Pivot!$A$5:$C$400,2,FALSE))</f>
        <v>3</v>
      </c>
      <c r="E214" s="8">
        <f>IF(ISNA(VLOOKUP(A214,[1]National_Points_Pivot!$A$5:$C$400,3,FALSE)),0,VLOOKUP(A214,[1]National_Points_Pivot!$A$5:$C$400,3,FALSE))</f>
        <v>35</v>
      </c>
      <c r="F214" s="8">
        <f>IF(ISNA(MIN(VLOOKUP(A214,[1]National_Participation_Pivot!$A$4:$B$400,2,FALSE),5)*5),0,MIN(VLOOKUP(A214,[1]National_Participation_Pivot!$A$4:$B$400,2,FALSE),5)*5)</f>
        <v>5</v>
      </c>
      <c r="G214" s="8">
        <f>SUM(E214:F214)</f>
        <v>40</v>
      </c>
    </row>
    <row r="215" spans="1:7" x14ac:dyDescent="0.25">
      <c r="A215" s="2"/>
      <c r="B215" s="3"/>
    </row>
    <row r="216" spans="1:7" x14ac:dyDescent="0.25">
      <c r="A216" s="2" t="str">
        <f>[1]National_Participation_Pivot!A28</f>
        <v>Bob Gilberg - SE30</v>
      </c>
      <c r="B216" s="3" t="str">
        <f>IF(ISERR(LEFT(A216,FIND(" - ",A216))),"NA",LEFT(A216,FIND(" - ",A216)))</f>
        <v xml:space="preserve">Bob Gilberg </v>
      </c>
      <c r="C216" t="str">
        <f>IF(ISERR(RIGHT(A216,LEN(A216)-FIND(" - ",A216)-2)),"NA",RIGHT(A216,LEN(A216)-FIND(" - ",A216)-2))</f>
        <v>SE30</v>
      </c>
      <c r="D216" s="8">
        <f>IF(ISNA(VLOOKUP(A216,[1]National_Points_Pivot!$A$5:$C$400,2,FALSE)),0,VLOOKUP(A216,[1]National_Points_Pivot!$A$5:$C$400,2,FALSE))</f>
        <v>4</v>
      </c>
      <c r="E216" s="8">
        <f>IF(ISNA(VLOOKUP(A216,[1]National_Points_Pivot!$A$5:$C$400,3,FALSE)),0,VLOOKUP(A216,[1]National_Points_Pivot!$A$5:$C$400,3,FALSE))</f>
        <v>50</v>
      </c>
      <c r="F216" s="8">
        <f>IF(ISNA(MIN(VLOOKUP(A216,[1]National_Participation_Pivot!$A$4:$B$400,2,FALSE),5)*5),0,MIN(VLOOKUP(A216,[1]National_Participation_Pivot!$A$4:$B$400,2,FALSE),5)*5)</f>
        <v>10</v>
      </c>
      <c r="G216" s="8">
        <f>SUM(E216:F216)</f>
        <v>60</v>
      </c>
    </row>
    <row r="217" spans="1:7" x14ac:dyDescent="0.25">
      <c r="A217" s="2" t="str">
        <f>[1]National_Participation_Pivot!A77</f>
        <v>Edward Tatios - SE30</v>
      </c>
      <c r="B217" s="3" t="str">
        <f>IF(ISERR(LEFT(A217,FIND(" - ",A217))),"NA",LEFT(A217,FIND(" - ",A217)))</f>
        <v xml:space="preserve">Edward Tatios </v>
      </c>
      <c r="C217" t="str">
        <f>IF(ISERR(RIGHT(A217,LEN(A217)-FIND(" - ",A217)-2)),"NA",RIGHT(A217,LEN(A217)-FIND(" - ",A217)-2))</f>
        <v>SE30</v>
      </c>
      <c r="D217" s="8">
        <f>IF(ISNA(VLOOKUP(A217,[1]National_Points_Pivot!$A$5:$C$400,2,FALSE)),0,VLOOKUP(A217,[1]National_Points_Pivot!$A$5:$C$400,2,FALSE))</f>
        <v>3</v>
      </c>
      <c r="E217" s="8">
        <f>IF(ISNA(VLOOKUP(A217,[1]National_Points_Pivot!$A$5:$C$400,3,FALSE)),0,VLOOKUP(A217,[1]National_Points_Pivot!$A$5:$C$400,3,FALSE))</f>
        <v>35</v>
      </c>
      <c r="F217" s="8">
        <f>IF(ISNA(MIN(VLOOKUP(A217,[1]National_Participation_Pivot!$A$4:$B$400,2,FALSE),5)*5),0,MIN(VLOOKUP(A217,[1]National_Participation_Pivot!$A$4:$B$400,2,FALSE),5)*5)</f>
        <v>10</v>
      </c>
      <c r="G217" s="8">
        <f>SUM(E217:F217)</f>
        <v>45</v>
      </c>
    </row>
    <row r="218" spans="1:7" x14ac:dyDescent="0.25">
      <c r="A218" s="2" t="str">
        <f>[1]National_Participation_Pivot!A15</f>
        <v>Allen Garner - SE30</v>
      </c>
      <c r="B218" s="3" t="str">
        <f>IF(ISERR(LEFT(A218,FIND(" - ",A218))),"NA",LEFT(A218,FIND(" - ",A218)))</f>
        <v xml:space="preserve">Allen Garner </v>
      </c>
      <c r="C218" t="str">
        <f>IF(ISERR(RIGHT(A218,LEN(A218)-FIND(" - ",A218)-2)),"NA",RIGHT(A218,LEN(A218)-FIND(" - ",A218)-2))</f>
        <v>SE30</v>
      </c>
      <c r="D218" s="8">
        <f>IF(ISNA(VLOOKUP(A218,[1]National_Points_Pivot!$A$5:$C$400,2,FALSE)),0,VLOOKUP(A218,[1]National_Points_Pivot!$A$5:$C$400,2,FALSE))</f>
        <v>3</v>
      </c>
      <c r="E218" s="8">
        <f>IF(ISNA(VLOOKUP(A218,[1]National_Points_Pivot!$A$5:$C$400,3,FALSE)),0,VLOOKUP(A218,[1]National_Points_Pivot!$A$5:$C$400,3,FALSE))</f>
        <v>25</v>
      </c>
      <c r="F218" s="8">
        <f>IF(ISNA(MIN(VLOOKUP(A218,[1]National_Participation_Pivot!$A$4:$B$400,2,FALSE),5)*5),0,MIN(VLOOKUP(A218,[1]National_Participation_Pivot!$A$4:$B$400,2,FALSE),5)*5)</f>
        <v>5</v>
      </c>
      <c r="G218" s="8">
        <f>SUM(E218:F218)</f>
        <v>30</v>
      </c>
    </row>
    <row r="219" spans="1:7" x14ac:dyDescent="0.25">
      <c r="A219" s="2"/>
      <c r="B219" s="3"/>
    </row>
    <row r="220" spans="1:7" x14ac:dyDescent="0.25">
      <c r="A220" s="2" t="str">
        <f>[1]National_Participation_Pivot!A213</f>
        <v>Steven Fitzgerald - SM</v>
      </c>
      <c r="B220" s="3" t="str">
        <f>IF(ISERR(LEFT(A220,FIND(" - ",A220))),"NA",LEFT(A220,FIND(" - ",A220)))</f>
        <v xml:space="preserve">Steven Fitzgerald </v>
      </c>
      <c r="C220" t="str">
        <f>IF(ISERR(RIGHT(A220,LEN(A220)-FIND(" - ",A220)-2)),"NA",RIGHT(A220,LEN(A220)-FIND(" - ",A220)-2))</f>
        <v>SM</v>
      </c>
      <c r="D220" s="8">
        <f>IF(ISNA(VLOOKUP(A220,[1]National_Points_Pivot!$A$5:$C$400,2,FALSE)),0,VLOOKUP(A220,[1]National_Points_Pivot!$A$5:$C$400,2,FALSE))</f>
        <v>3</v>
      </c>
      <c r="E220" s="8">
        <f>IF(ISNA(VLOOKUP(A220,[1]National_Points_Pivot!$A$5:$C$400,3,FALSE)),0,VLOOKUP(A220,[1]National_Points_Pivot!$A$5:$C$400,3,FALSE))</f>
        <v>45</v>
      </c>
      <c r="F220" s="8">
        <f>IF(ISNA(MIN(VLOOKUP(A220,[1]National_Participation_Pivot!$A$4:$B$400,2,FALSE),5)*5),0,MIN(VLOOKUP(A220,[1]National_Participation_Pivot!$A$4:$B$400,2,FALSE),5)*5)</f>
        <v>5</v>
      </c>
      <c r="G220" s="8">
        <f>SUM(E220:F220)</f>
        <v>50</v>
      </c>
    </row>
    <row r="221" spans="1:7" x14ac:dyDescent="0.25">
      <c r="A221" s="2" t="str">
        <f>[1]National_Participation_Pivot!A74</f>
        <v>Drew Slayton - SM</v>
      </c>
      <c r="B221" s="3" t="str">
        <f>IF(ISERR(LEFT(A221,FIND(" - ",A221))),"NA",LEFT(A221,FIND(" - ",A221)))</f>
        <v xml:space="preserve">Drew Slayton </v>
      </c>
      <c r="C221" t="str">
        <f>IF(ISERR(RIGHT(A221,LEN(A221)-FIND(" - ",A221)-2)),"NA",RIGHT(A221,LEN(A221)-FIND(" - ",A221)-2))</f>
        <v>SM</v>
      </c>
      <c r="D221" s="8">
        <f>IF(ISNA(VLOOKUP(A221,[1]National_Points_Pivot!$A$5:$C$400,2,FALSE)),0,VLOOKUP(A221,[1]National_Points_Pivot!$A$5:$C$400,2,FALSE))</f>
        <v>2</v>
      </c>
      <c r="E221" s="8">
        <f>IF(ISNA(VLOOKUP(A221,[1]National_Points_Pivot!$A$5:$C$400,3,FALSE)),0,VLOOKUP(A221,[1]National_Points_Pivot!$A$5:$C$400,3,FALSE))</f>
        <v>30</v>
      </c>
      <c r="F221" s="8">
        <f>IF(ISNA(MIN(VLOOKUP(A221,[1]National_Participation_Pivot!$A$4:$B$400,2,FALSE),5)*5),0,MIN(VLOOKUP(A221,[1]National_Participation_Pivot!$A$4:$B$400,2,FALSE),5)*5)</f>
        <v>5</v>
      </c>
      <c r="G221" s="8">
        <f>SUM(E221:F221)</f>
        <v>35</v>
      </c>
    </row>
    <row r="222" spans="1:7" x14ac:dyDescent="0.25">
      <c r="A222" s="2" t="str">
        <f>[1]National_Participation_Pivot!A36</f>
        <v>Bruce Heersink - SM</v>
      </c>
      <c r="B222" s="3" t="str">
        <f>IF(ISERR(LEFT(A222,FIND(" - ",A222))),"NA",LEFT(A222,FIND(" - ",A222)))</f>
        <v xml:space="preserve">Bruce Heersink </v>
      </c>
      <c r="C222" t="str">
        <f>IF(ISERR(RIGHT(A222,LEN(A222)-FIND(" - ",A222)-2)),"NA",RIGHT(A222,LEN(A222)-FIND(" - ",A222)-2))</f>
        <v>SM</v>
      </c>
      <c r="D222" s="8">
        <f>IF(ISNA(VLOOKUP(A222,[1]National_Points_Pivot!$A$5:$C$400,2,FALSE)),0,VLOOKUP(A222,[1]National_Points_Pivot!$A$5:$C$400,2,FALSE))</f>
        <v>2</v>
      </c>
      <c r="E222" s="8">
        <f>IF(ISNA(VLOOKUP(A222,[1]National_Points_Pivot!$A$5:$C$400,3,FALSE)),0,VLOOKUP(A222,[1]National_Points_Pivot!$A$5:$C$400,3,FALSE))</f>
        <v>0</v>
      </c>
      <c r="F222" s="8">
        <f>IF(ISNA(MIN(VLOOKUP(A222,[1]National_Participation_Pivot!$A$4:$B$400,2,FALSE),5)*5),0,MIN(VLOOKUP(A222,[1]National_Participation_Pivot!$A$4:$B$400,2,FALSE),5)*5)</f>
        <v>0</v>
      </c>
      <c r="G222" s="8">
        <f>SUM(E222:F222)</f>
        <v>0</v>
      </c>
    </row>
    <row r="223" spans="1:7" x14ac:dyDescent="0.25">
      <c r="A223" s="2"/>
      <c r="B223" s="3"/>
    </row>
    <row r="224" spans="1:7" x14ac:dyDescent="0.25">
      <c r="A224" s="2" t="str">
        <f>[1]National_Participation_Pivot!A84</f>
        <v>Frank Celenza - SPB</v>
      </c>
      <c r="B224" s="3" t="str">
        <f>IF(ISERR(LEFT(A224,FIND(" - ",A224))),"NA",LEFT(A224,FIND(" - ",A224)))</f>
        <v xml:space="preserve">Frank Celenza </v>
      </c>
      <c r="C224" t="str">
        <f>IF(ISERR(RIGHT(A224,LEN(A224)-FIND(" - ",A224)-2)),"NA",RIGHT(A224,LEN(A224)-FIND(" - ",A224)-2))</f>
        <v>SPB</v>
      </c>
      <c r="D224" s="8">
        <f>IF(ISNA(VLOOKUP(A224,[1]National_Points_Pivot!$A$5:$C$400,2,FALSE)),0,VLOOKUP(A224,[1]National_Points_Pivot!$A$5:$C$400,2,FALSE))</f>
        <v>3</v>
      </c>
      <c r="E224" s="8">
        <f>IF(ISNA(VLOOKUP(A224,[1]National_Points_Pivot!$A$5:$C$400,3,FALSE)),0,VLOOKUP(A224,[1]National_Points_Pivot!$A$5:$C$400,3,FALSE))</f>
        <v>35</v>
      </c>
      <c r="F224" s="8">
        <f>IF(ISNA(MIN(VLOOKUP(A224,[1]National_Participation_Pivot!$A$4:$B$400,2,FALSE),5)*5),0,MIN(VLOOKUP(A224,[1]National_Participation_Pivot!$A$4:$B$400,2,FALSE),5)*5)</f>
        <v>5</v>
      </c>
      <c r="G224" s="8">
        <f>SUM(E224:F224)</f>
        <v>40</v>
      </c>
    </row>
    <row r="225" spans="1:7" x14ac:dyDescent="0.25">
      <c r="A225" s="2"/>
      <c r="B225" s="3"/>
    </row>
    <row r="226" spans="1:7" x14ac:dyDescent="0.25">
      <c r="A226" s="2" t="str">
        <f>[1]National_Participation_Pivot!A25</f>
        <v>Bert Howerton - Spec E36</v>
      </c>
      <c r="B226" s="3" t="str">
        <f>IF(ISERR(LEFT(A226,FIND(" - ",A226))),"NA",LEFT(A226,FIND(" - ",A226)))</f>
        <v xml:space="preserve">Bert Howerton </v>
      </c>
      <c r="C226" t="str">
        <f>IF(ISERR(RIGHT(A226,LEN(A226)-FIND(" - ",A226)-2)),"NA",RIGHT(A226,LEN(A226)-FIND(" - ",A226)-2))</f>
        <v>Spec E36</v>
      </c>
      <c r="D226" s="8">
        <f>IF(ISNA(VLOOKUP(A226,[1]National_Points_Pivot!$A$5:$C$400,2,FALSE)),0,VLOOKUP(A226,[1]National_Points_Pivot!$A$5:$C$400,2,FALSE))</f>
        <v>17</v>
      </c>
      <c r="E226" s="8">
        <f>IF(ISNA(VLOOKUP(A226,[1]National_Points_Pivot!$A$5:$C$400,3,FALSE)),0,VLOOKUP(A226,[1]National_Points_Pivot!$A$5:$C$400,3,FALSE))</f>
        <v>156.5</v>
      </c>
      <c r="F226" s="8">
        <f>IF(ISNA(MIN(VLOOKUP(A226,[1]National_Participation_Pivot!$A$4:$B$400,2,FALSE),5)*5),0,MIN(VLOOKUP(A226,[1]National_Participation_Pivot!$A$4:$B$400,2,FALSE),5)*5)</f>
        <v>25</v>
      </c>
      <c r="G226" s="8">
        <f>SUM(E226:F226)</f>
        <v>181.5</v>
      </c>
    </row>
    <row r="227" spans="1:7" x14ac:dyDescent="0.25">
      <c r="A227" s="2" t="str">
        <f>[1]National_Participation_Pivot!A120</f>
        <v>John Wilkins - Spec E36</v>
      </c>
      <c r="B227" s="3" t="str">
        <f>IF(ISERR(LEFT(A227,FIND(" - ",A227))),"NA",LEFT(A227,FIND(" - ",A227)))</f>
        <v xml:space="preserve">John Wilkins </v>
      </c>
      <c r="C227" t="str">
        <f>IF(ISERR(RIGHT(A227,LEN(A227)-FIND(" - ",A227)-2)),"NA",RIGHT(A227,LEN(A227)-FIND(" - ",A227)-2))</f>
        <v>Spec E36</v>
      </c>
      <c r="D227" s="8">
        <f>IF(ISNA(VLOOKUP(A227,[1]National_Points_Pivot!$A$5:$C$400,2,FALSE)),0,VLOOKUP(A227,[1]National_Points_Pivot!$A$5:$C$400,2,FALSE))</f>
        <v>7</v>
      </c>
      <c r="E227" s="8">
        <f>IF(ISNA(VLOOKUP(A227,[1]National_Points_Pivot!$A$5:$C$400,3,FALSE)),0,VLOOKUP(A227,[1]National_Points_Pivot!$A$5:$C$400,3,FALSE))</f>
        <v>93</v>
      </c>
      <c r="F227" s="8">
        <f>IF(ISNA(MIN(VLOOKUP(A227,[1]National_Participation_Pivot!$A$4:$B$400,2,FALSE),5)*5),0,MIN(VLOOKUP(A227,[1]National_Participation_Pivot!$A$4:$B$400,2,FALSE),5)*5)</f>
        <v>10</v>
      </c>
      <c r="G227" s="8">
        <f>SUM(E227:F227)</f>
        <v>103</v>
      </c>
    </row>
    <row r="228" spans="1:7" x14ac:dyDescent="0.25">
      <c r="A228" s="2" t="str">
        <f>[1]National_Participation_Pivot!A168</f>
        <v>Phillip Antoine - Spec E36</v>
      </c>
      <c r="B228" s="3" t="str">
        <f>IF(ISERR(LEFT(A228,FIND(" - ",A228))),"NA",LEFT(A228,FIND(" - ",A228)))</f>
        <v xml:space="preserve">Phillip Antoine </v>
      </c>
      <c r="C228" t="str">
        <f>IF(ISERR(RIGHT(A228,LEN(A228)-FIND(" - ",A228)-2)),"NA",RIGHT(A228,LEN(A228)-FIND(" - ",A228)-2))</f>
        <v>Spec E36</v>
      </c>
      <c r="D228" s="8">
        <f>IF(ISNA(VLOOKUP(A228,[1]National_Points_Pivot!$A$5:$C$400,2,FALSE)),0,VLOOKUP(A228,[1]National_Points_Pivot!$A$5:$C$400,2,FALSE))</f>
        <v>9</v>
      </c>
      <c r="E228" s="8">
        <f>IF(ISNA(VLOOKUP(A228,[1]National_Points_Pivot!$A$5:$C$400,3,FALSE)),0,VLOOKUP(A228,[1]National_Points_Pivot!$A$5:$C$400,3,FALSE))</f>
        <v>63.5</v>
      </c>
      <c r="F228" s="8">
        <f>IF(ISNA(MIN(VLOOKUP(A228,[1]National_Participation_Pivot!$A$4:$B$400,2,FALSE),5)*5),0,MIN(VLOOKUP(A228,[1]National_Participation_Pivot!$A$4:$B$400,2,FALSE),5)*5)</f>
        <v>15</v>
      </c>
      <c r="G228" s="8">
        <f>SUM(E228:F228)</f>
        <v>78.5</v>
      </c>
    </row>
    <row r="229" spans="1:7" x14ac:dyDescent="0.25">
      <c r="A229" s="2" t="str">
        <f>[1]National_Participation_Pivot!A49</f>
        <v>Christian Shield - Spec E36</v>
      </c>
      <c r="B229" s="3" t="str">
        <f>IF(ISERR(LEFT(A229,FIND(" - ",A229))),"NA",LEFT(A229,FIND(" - ",A229)))</f>
        <v xml:space="preserve">Christian Shield </v>
      </c>
      <c r="C229" t="str">
        <f>IF(ISERR(RIGHT(A229,LEN(A229)-FIND(" - ",A229)-2)),"NA",RIGHT(A229,LEN(A229)-FIND(" - ",A229)-2))</f>
        <v>Spec E36</v>
      </c>
      <c r="D229" s="8">
        <f>IF(ISNA(VLOOKUP(A229,[1]National_Points_Pivot!$A$5:$C$400,2,FALSE)),0,VLOOKUP(A229,[1]National_Points_Pivot!$A$5:$C$400,2,FALSE))</f>
        <v>5</v>
      </c>
      <c r="E229" s="8">
        <f>IF(ISNA(VLOOKUP(A229,[1]National_Points_Pivot!$A$5:$C$400,3,FALSE)),0,VLOOKUP(A229,[1]National_Points_Pivot!$A$5:$C$400,3,FALSE))</f>
        <v>54.5</v>
      </c>
      <c r="F229" s="8">
        <f>IF(ISNA(MIN(VLOOKUP(A229,[1]National_Participation_Pivot!$A$4:$B$400,2,FALSE),5)*5),0,MIN(VLOOKUP(A229,[1]National_Participation_Pivot!$A$4:$B$400,2,FALSE),5)*5)</f>
        <v>10</v>
      </c>
      <c r="G229" s="8">
        <f>SUM(E229:F229)</f>
        <v>64.5</v>
      </c>
    </row>
    <row r="230" spans="1:7" x14ac:dyDescent="0.25">
      <c r="A230" s="2" t="str">
        <f>[1]National_Participation_Pivot!A103</f>
        <v>Jeff Breiner - Spec E36</v>
      </c>
      <c r="B230" s="3" t="str">
        <f>IF(ISERR(LEFT(A230,FIND(" - ",A230))),"NA",LEFT(A230,FIND(" - ",A230)))</f>
        <v xml:space="preserve">Jeff Breiner </v>
      </c>
      <c r="C230" t="str">
        <f>IF(ISERR(RIGHT(A230,LEN(A230)-FIND(" - ",A230)-2)),"NA",RIGHT(A230,LEN(A230)-FIND(" - ",A230)-2))</f>
        <v>Spec E36</v>
      </c>
      <c r="D230" s="8">
        <f>IF(ISNA(VLOOKUP(A230,[1]National_Points_Pivot!$A$5:$C$400,2,FALSE)),0,VLOOKUP(A230,[1]National_Points_Pivot!$A$5:$C$400,2,FALSE))</f>
        <v>6</v>
      </c>
      <c r="E230" s="8">
        <f>IF(ISNA(VLOOKUP(A230,[1]National_Points_Pivot!$A$5:$C$400,3,FALSE)),0,VLOOKUP(A230,[1]National_Points_Pivot!$A$5:$C$400,3,FALSE))</f>
        <v>47.5</v>
      </c>
      <c r="F230" s="8">
        <f>IF(ISNA(MIN(VLOOKUP(A230,[1]National_Participation_Pivot!$A$4:$B$400,2,FALSE),5)*5),0,MIN(VLOOKUP(A230,[1]National_Participation_Pivot!$A$4:$B$400,2,FALSE),5)*5)</f>
        <v>10</v>
      </c>
      <c r="G230" s="8">
        <f>SUM(E230:F230)</f>
        <v>57.5</v>
      </c>
    </row>
    <row r="231" spans="1:7" x14ac:dyDescent="0.25">
      <c r="A231" s="2" t="str">
        <f>[1]National_Participation_Pivot!A101</f>
        <v>Jay Golding - Spec E36</v>
      </c>
      <c r="B231" s="3" t="str">
        <f>IF(ISERR(LEFT(A231,FIND(" - ",A231))),"NA",LEFT(A231,FIND(" - ",A231)))</f>
        <v xml:space="preserve">Jay Golding </v>
      </c>
      <c r="C231" t="str">
        <f>IF(ISERR(RIGHT(A231,LEN(A231)-FIND(" - ",A231)-2)),"NA",RIGHT(A231,LEN(A231)-FIND(" - ",A231)-2))</f>
        <v>Spec E36</v>
      </c>
      <c r="D231" s="8">
        <f>IF(ISNA(VLOOKUP(A231,[1]National_Points_Pivot!$A$5:$C$400,2,FALSE)),0,VLOOKUP(A231,[1]National_Points_Pivot!$A$5:$C$400,2,FALSE))</f>
        <v>3</v>
      </c>
      <c r="E231" s="8">
        <f>IF(ISNA(VLOOKUP(A231,[1]National_Points_Pivot!$A$5:$C$400,3,FALSE)),0,VLOOKUP(A231,[1]National_Points_Pivot!$A$5:$C$400,3,FALSE))</f>
        <v>39.5</v>
      </c>
      <c r="F231" s="8">
        <f>IF(ISNA(MIN(VLOOKUP(A231,[1]National_Participation_Pivot!$A$4:$B$400,2,FALSE),5)*5),0,MIN(VLOOKUP(A231,[1]National_Participation_Pivot!$A$4:$B$400,2,FALSE),5)*5)</f>
        <v>5</v>
      </c>
      <c r="G231" s="8">
        <f>SUM(E231:F231)</f>
        <v>44.5</v>
      </c>
    </row>
    <row r="232" spans="1:7" x14ac:dyDescent="0.25">
      <c r="A232" s="2" t="str">
        <f>[1]National_Participation_Pivot!A156</f>
        <v>Michael Saul - Spec E36</v>
      </c>
      <c r="B232" s="3" t="str">
        <f>IF(ISERR(LEFT(A232,FIND(" - ",A232))),"NA",LEFT(A232,FIND(" - ",A232)))</f>
        <v xml:space="preserve">Michael Saul </v>
      </c>
      <c r="C232" t="str">
        <f>IF(ISERR(RIGHT(A232,LEN(A232)-FIND(" - ",A232)-2)),"NA",RIGHT(A232,LEN(A232)-FIND(" - ",A232)-2))</f>
        <v>Spec E36</v>
      </c>
      <c r="D232" s="8">
        <f>IF(ISNA(VLOOKUP(A232,[1]National_Points_Pivot!$A$5:$C$400,2,FALSE)),0,VLOOKUP(A232,[1]National_Points_Pivot!$A$5:$C$400,2,FALSE))</f>
        <v>3</v>
      </c>
      <c r="E232" s="8">
        <f>IF(ISNA(VLOOKUP(A232,[1]National_Points_Pivot!$A$5:$C$400,3,FALSE)),0,VLOOKUP(A232,[1]National_Points_Pivot!$A$5:$C$400,3,FALSE))</f>
        <v>36</v>
      </c>
      <c r="F232" s="8">
        <f>IF(ISNA(MIN(VLOOKUP(A232,[1]National_Participation_Pivot!$A$4:$B$400,2,FALSE),5)*5),0,MIN(VLOOKUP(A232,[1]National_Participation_Pivot!$A$4:$B$400,2,FALSE),5)*5)</f>
        <v>5</v>
      </c>
      <c r="G232" s="8">
        <f>SUM(E232:F232)</f>
        <v>41</v>
      </c>
    </row>
    <row r="233" spans="1:7" x14ac:dyDescent="0.25">
      <c r="A233" s="2" t="str">
        <f>[1]National_Participation_Pivot!A215</f>
        <v>Thomas Tice - Spec E36</v>
      </c>
      <c r="B233" s="3" t="str">
        <f>IF(ISERR(LEFT(A233,FIND(" - ",A233))),"NA",LEFT(A233,FIND(" - ",A233)))</f>
        <v xml:space="preserve">Thomas Tice </v>
      </c>
      <c r="C233" t="str">
        <f>IF(ISERR(RIGHT(A233,LEN(A233)-FIND(" - ",A233)-2)),"NA",RIGHT(A233,LEN(A233)-FIND(" - ",A233)-2))</f>
        <v>Spec E36</v>
      </c>
      <c r="D233" s="8">
        <f>IF(ISNA(VLOOKUP(A233,[1]National_Points_Pivot!$A$5:$C$400,2,FALSE)),0,VLOOKUP(A233,[1]National_Points_Pivot!$A$5:$C$400,2,FALSE))</f>
        <v>3</v>
      </c>
      <c r="E233" s="8">
        <f>IF(ISNA(VLOOKUP(A233,[1]National_Points_Pivot!$A$5:$C$400,3,FALSE)),0,VLOOKUP(A233,[1]National_Points_Pivot!$A$5:$C$400,3,FALSE))</f>
        <v>29.5</v>
      </c>
      <c r="F233" s="8">
        <f>IF(ISNA(MIN(VLOOKUP(A233,[1]National_Participation_Pivot!$A$4:$B$400,2,FALSE),5)*5),0,MIN(VLOOKUP(A233,[1]National_Participation_Pivot!$A$4:$B$400,2,FALSE),5)*5)</f>
        <v>5</v>
      </c>
      <c r="G233" s="8">
        <f>SUM(E233:F233)</f>
        <v>34.5</v>
      </c>
    </row>
    <row r="234" spans="1:7" x14ac:dyDescent="0.25">
      <c r="A234" s="2" t="str">
        <f>[1]National_Participation_Pivot!A223</f>
        <v>Tom Tice - Spec E36</v>
      </c>
      <c r="B234" s="3" t="str">
        <f>IF(ISERR(LEFT(A234,FIND(" - ",A234))),"NA",LEFT(A234,FIND(" - ",A234)))</f>
        <v xml:space="preserve">Tom Tice </v>
      </c>
      <c r="C234" t="str">
        <f>IF(ISERR(RIGHT(A234,LEN(A234)-FIND(" - ",A234)-2)),"NA",RIGHT(A234,LEN(A234)-FIND(" - ",A234)-2))</f>
        <v>Spec E36</v>
      </c>
      <c r="D234" s="8">
        <f>IF(ISNA(VLOOKUP(A234,[1]National_Points_Pivot!$A$5:$C$400,2,FALSE)),0,VLOOKUP(A234,[1]National_Points_Pivot!$A$5:$C$400,2,FALSE))</f>
        <v>3</v>
      </c>
      <c r="E234" s="8">
        <f>IF(ISNA(VLOOKUP(A234,[1]National_Points_Pivot!$A$5:$C$400,3,FALSE)),0,VLOOKUP(A234,[1]National_Points_Pivot!$A$5:$C$400,3,FALSE))</f>
        <v>24.5</v>
      </c>
      <c r="F234" s="8">
        <f>IF(ISNA(MIN(VLOOKUP(A234,[1]National_Participation_Pivot!$A$4:$B$400,2,FALSE),5)*5),0,MIN(VLOOKUP(A234,[1]National_Participation_Pivot!$A$4:$B$400,2,FALSE),5)*5)</f>
        <v>5</v>
      </c>
      <c r="G234" s="8">
        <f>SUM(E234:F234)</f>
        <v>29.5</v>
      </c>
    </row>
    <row r="235" spans="1:7" x14ac:dyDescent="0.25">
      <c r="A235" s="2" t="str">
        <f>[1]National_Participation_Pivot!A113</f>
        <v>John Alemanni - Spec E36</v>
      </c>
      <c r="B235" s="3" t="str">
        <f>IF(ISERR(LEFT(A235,FIND(" - ",A235))),"NA",LEFT(A235,FIND(" - ",A235)))</f>
        <v xml:space="preserve">John Alemanni </v>
      </c>
      <c r="C235" t="str">
        <f>IF(ISERR(RIGHT(A235,LEN(A235)-FIND(" - ",A235)-2)),"NA",RIGHT(A235,LEN(A235)-FIND(" - ",A235)-2))</f>
        <v>Spec E36</v>
      </c>
      <c r="D235" s="8">
        <f>IF(ISNA(VLOOKUP(A235,[1]National_Points_Pivot!$A$5:$C$400,2,FALSE)),0,VLOOKUP(A235,[1]National_Points_Pivot!$A$5:$C$400,2,FALSE))</f>
        <v>5</v>
      </c>
      <c r="E235" s="8">
        <f>IF(ISNA(VLOOKUP(A235,[1]National_Points_Pivot!$A$5:$C$400,3,FALSE)),0,VLOOKUP(A235,[1]National_Points_Pivot!$A$5:$C$400,3,FALSE))</f>
        <v>14</v>
      </c>
      <c r="F235" s="8">
        <f>IF(ISNA(MIN(VLOOKUP(A235,[1]National_Participation_Pivot!$A$4:$B$400,2,FALSE),5)*5),0,MIN(VLOOKUP(A235,[1]National_Participation_Pivot!$A$4:$B$400,2,FALSE),5)*5)</f>
        <v>10</v>
      </c>
      <c r="G235" s="8">
        <f>SUM(E235:F235)</f>
        <v>24</v>
      </c>
    </row>
    <row r="236" spans="1:7" x14ac:dyDescent="0.25">
      <c r="A236" s="2" t="str">
        <f>[1]National_Participation_Pivot!A139</f>
        <v>Mark Fishero - Spec E36</v>
      </c>
      <c r="B236" s="3" t="str">
        <f>IF(ISERR(LEFT(A236,FIND(" - ",A236))),"NA",LEFT(A236,FIND(" - ",A236)))</f>
        <v xml:space="preserve">Mark Fishero </v>
      </c>
      <c r="C236" t="str">
        <f>IF(ISERR(RIGHT(A236,LEN(A236)-FIND(" - ",A236)-2)),"NA",RIGHT(A236,LEN(A236)-FIND(" - ",A236)-2))</f>
        <v>Spec E36</v>
      </c>
      <c r="D236" s="8">
        <f>IF(ISNA(VLOOKUP(A236,[1]National_Points_Pivot!$A$5:$C$400,2,FALSE)),0,VLOOKUP(A236,[1]National_Points_Pivot!$A$5:$C$400,2,FALSE))</f>
        <v>3</v>
      </c>
      <c r="E236" s="8">
        <f>IF(ISNA(VLOOKUP(A236,[1]National_Points_Pivot!$A$5:$C$400,3,FALSE)),0,VLOOKUP(A236,[1]National_Points_Pivot!$A$5:$C$400,3,FALSE))</f>
        <v>12</v>
      </c>
      <c r="F236" s="8">
        <f>IF(ISNA(MIN(VLOOKUP(A236,[1]National_Participation_Pivot!$A$4:$B$400,2,FALSE),5)*5),0,MIN(VLOOKUP(A236,[1]National_Participation_Pivot!$A$4:$B$400,2,FALSE),5)*5)</f>
        <v>5</v>
      </c>
      <c r="G236" s="8">
        <f>SUM(E236:F236)</f>
        <v>17</v>
      </c>
    </row>
    <row r="237" spans="1:7" x14ac:dyDescent="0.25">
      <c r="A237" s="2" t="str">
        <f>[1]National_Participation_Pivot!A218</f>
        <v>Tim Vander Wood - Spec E36</v>
      </c>
      <c r="B237" s="3" t="str">
        <f>IF(ISERR(LEFT(A237,FIND(" - ",A237))),"NA",LEFT(A237,FIND(" - ",A237)))</f>
        <v xml:space="preserve">Tim Vander Wood </v>
      </c>
      <c r="C237" t="str">
        <f>IF(ISERR(RIGHT(A237,LEN(A237)-FIND(" - ",A237)-2)),"NA",RIGHT(A237,LEN(A237)-FIND(" - ",A237)-2))</f>
        <v>Spec E36</v>
      </c>
      <c r="D237" s="8">
        <f>IF(ISNA(VLOOKUP(A237,[1]National_Points_Pivot!$A$5:$C$400,2,FALSE)),0,VLOOKUP(A237,[1]National_Points_Pivot!$A$5:$C$400,2,FALSE))</f>
        <v>1</v>
      </c>
      <c r="E237" s="8">
        <f>IF(ISNA(VLOOKUP(A237,[1]National_Points_Pivot!$A$5:$C$400,3,FALSE)),0,VLOOKUP(A237,[1]National_Points_Pivot!$A$5:$C$400,3,FALSE))</f>
        <v>10</v>
      </c>
      <c r="F237" s="8">
        <f>IF(ISNA(MIN(VLOOKUP(A237,[1]National_Participation_Pivot!$A$4:$B$400,2,FALSE),5)*5),0,MIN(VLOOKUP(A237,[1]National_Participation_Pivot!$A$4:$B$400,2,FALSE),5)*5)</f>
        <v>5</v>
      </c>
      <c r="G237" s="8">
        <f>SUM(E237:F237)</f>
        <v>15</v>
      </c>
    </row>
    <row r="238" spans="1:7" x14ac:dyDescent="0.25">
      <c r="A238" s="2" t="str">
        <f>[1]National_Participation_Pivot!A147</f>
        <v>Matt Wilkie - Spec E36</v>
      </c>
      <c r="B238" s="3" t="str">
        <f>IF(ISERR(LEFT(A238,FIND(" - ",A238))),"NA",LEFT(A238,FIND(" - ",A238)))</f>
        <v xml:space="preserve">Matt Wilkie </v>
      </c>
      <c r="C238" t="str">
        <f>IF(ISERR(RIGHT(A238,LEN(A238)-FIND(" - ",A238)-2)),"NA",RIGHT(A238,LEN(A238)-FIND(" - ",A238)-2))</f>
        <v>Spec E36</v>
      </c>
      <c r="D238" s="8">
        <f>IF(ISNA(VLOOKUP(A238,[1]National_Points_Pivot!$A$5:$C$400,2,FALSE)),0,VLOOKUP(A238,[1]National_Points_Pivot!$A$5:$C$400,2,FALSE))</f>
        <v>6</v>
      </c>
      <c r="E238" s="8">
        <f>IF(ISNA(VLOOKUP(A238,[1]National_Points_Pivot!$A$5:$C$400,3,FALSE)),0,VLOOKUP(A238,[1]National_Points_Pivot!$A$5:$C$400,3,FALSE))</f>
        <v>8.5</v>
      </c>
      <c r="F238" s="8">
        <f>IF(ISNA(MIN(VLOOKUP(A238,[1]National_Participation_Pivot!$A$4:$B$400,2,FALSE),5)*5),0,MIN(VLOOKUP(A238,[1]National_Participation_Pivot!$A$4:$B$400,2,FALSE),5)*5)</f>
        <v>5</v>
      </c>
      <c r="G238" s="8">
        <f>SUM(E238:F238)</f>
        <v>13.5</v>
      </c>
    </row>
    <row r="239" spans="1:7" x14ac:dyDescent="0.25">
      <c r="A239" s="2" t="str">
        <f>[1]National_Participation_Pivot!A157</f>
        <v>Michael Sharrett - Spec E36</v>
      </c>
      <c r="B239" s="3" t="str">
        <f>IF(ISERR(LEFT(A239,FIND(" - ",A239))),"NA",LEFT(A239,FIND(" - ",A239)))</f>
        <v xml:space="preserve">Michael Sharrett </v>
      </c>
      <c r="C239" t="str">
        <f>IF(ISERR(RIGHT(A239,LEN(A239)-FIND(" - ",A239)-2)),"NA",RIGHT(A239,LEN(A239)-FIND(" - ",A239)-2))</f>
        <v>Spec E36</v>
      </c>
      <c r="D239" s="8">
        <f>IF(ISNA(VLOOKUP(A239,[1]National_Points_Pivot!$A$5:$C$400,2,FALSE)),0,VLOOKUP(A239,[1]National_Points_Pivot!$A$5:$C$400,2,FALSE))</f>
        <v>1</v>
      </c>
      <c r="E239" s="8">
        <f>IF(ISNA(VLOOKUP(A239,[1]National_Points_Pivot!$A$5:$C$400,3,FALSE)),0,VLOOKUP(A239,[1]National_Points_Pivot!$A$5:$C$400,3,FALSE))</f>
        <v>0</v>
      </c>
      <c r="F239" s="8">
        <f>IF(ISNA(MIN(VLOOKUP(A239,[1]National_Participation_Pivot!$A$4:$B$400,2,FALSE),5)*5),0,MIN(VLOOKUP(A239,[1]National_Participation_Pivot!$A$4:$B$400,2,FALSE),5)*5)</f>
        <v>5</v>
      </c>
      <c r="G239" s="8">
        <f>SUM(E239:F239)</f>
        <v>5</v>
      </c>
    </row>
    <row r="240" spans="1:7" x14ac:dyDescent="0.25">
      <c r="A240" s="2" t="str">
        <f>[1]National_Participation_Pivot!A106</f>
        <v>Jeffery Quesenberry - Spec E36</v>
      </c>
      <c r="B240" s="3" t="str">
        <f>IF(ISERR(LEFT(A240,FIND(" - ",A240))),"NA",LEFT(A240,FIND(" - ",A240)))</f>
        <v xml:space="preserve">Jeffery Quesenberry </v>
      </c>
      <c r="C240" t="str">
        <f>IF(ISERR(RIGHT(A240,LEN(A240)-FIND(" - ",A240)-2)),"NA",RIGHT(A240,LEN(A240)-FIND(" - ",A240)-2))</f>
        <v>Spec E36</v>
      </c>
      <c r="D240" s="8">
        <f>IF(ISNA(VLOOKUP(A240,[1]National_Points_Pivot!$A$5:$C$400,2,FALSE)),0,VLOOKUP(A240,[1]National_Points_Pivot!$A$5:$C$400,2,FALSE))</f>
        <v>1</v>
      </c>
      <c r="E240" s="8">
        <f>IF(ISNA(VLOOKUP(A240,[1]National_Points_Pivot!$A$5:$C$400,3,FALSE)),0,VLOOKUP(A240,[1]National_Points_Pivot!$A$5:$C$400,3,FALSE))</f>
        <v>0</v>
      </c>
      <c r="F240" s="8">
        <f>IF(ISNA(MIN(VLOOKUP(A240,[1]National_Participation_Pivot!$A$4:$B$400,2,FALSE),5)*5),0,MIN(VLOOKUP(A240,[1]National_Participation_Pivot!$A$4:$B$400,2,FALSE),5)*5)</f>
        <v>0</v>
      </c>
      <c r="G240" s="8">
        <f>SUM(E240:F240)</f>
        <v>0</v>
      </c>
    </row>
    <row r="241" spans="1:7" x14ac:dyDescent="0.25">
      <c r="A241" s="2"/>
      <c r="B241" s="3"/>
    </row>
    <row r="242" spans="1:7" x14ac:dyDescent="0.25">
      <c r="A242" s="2" t="str">
        <f>[1]National_Participation_Pivot!A68</f>
        <v>David Knight - Spec E46</v>
      </c>
      <c r="B242" s="3" t="str">
        <f>IF(ISERR(LEFT(A242,FIND(" - ",A242))),"NA",LEFT(A242,FIND(" - ",A242)))</f>
        <v xml:space="preserve">David Knight </v>
      </c>
      <c r="C242" t="str">
        <f>IF(ISERR(RIGHT(A242,LEN(A242)-FIND(" - ",A242)-2)),"NA",RIGHT(A242,LEN(A242)-FIND(" - ",A242)-2))</f>
        <v>Spec E46</v>
      </c>
      <c r="D242" s="8">
        <f>IF(ISNA(VLOOKUP(A242,[1]National_Points_Pivot!$A$5:$C$400,2,FALSE)),0,VLOOKUP(A242,[1]National_Points_Pivot!$A$5:$C$400,2,FALSE))</f>
        <v>13</v>
      </c>
      <c r="E242" s="8">
        <f>IF(ISNA(VLOOKUP(A242,[1]National_Points_Pivot!$A$5:$C$400,3,FALSE)),0,VLOOKUP(A242,[1]National_Points_Pivot!$A$5:$C$400,3,FALSE))</f>
        <v>115</v>
      </c>
      <c r="F242" s="8">
        <f>IF(ISNA(MIN(VLOOKUP(A242,[1]National_Participation_Pivot!$A$4:$B$400,2,FALSE),5)*5),0,MIN(VLOOKUP(A242,[1]National_Participation_Pivot!$A$4:$B$400,2,FALSE),5)*5)</f>
        <v>20</v>
      </c>
      <c r="G242" s="8">
        <f>SUM(E242:F242)</f>
        <v>135</v>
      </c>
    </row>
    <row r="243" spans="1:7" x14ac:dyDescent="0.25">
      <c r="A243" s="2" t="str">
        <f>[1]National_Participation_Pivot!A95</f>
        <v>Gregory Hartman - Spec E46</v>
      </c>
      <c r="B243" s="3" t="str">
        <f>IF(ISERR(LEFT(A243,FIND(" - ",A243))),"NA",LEFT(A243,FIND(" - ",A243)))</f>
        <v xml:space="preserve">Gregory Hartman </v>
      </c>
      <c r="C243" t="str">
        <f>IF(ISERR(RIGHT(A243,LEN(A243)-FIND(" - ",A243)-2)),"NA",RIGHT(A243,LEN(A243)-FIND(" - ",A243)-2))</f>
        <v>Spec E46</v>
      </c>
      <c r="D243" s="8">
        <f>IF(ISNA(VLOOKUP(A243,[1]National_Points_Pivot!$A$5:$C$400,2,FALSE)),0,VLOOKUP(A243,[1]National_Points_Pivot!$A$5:$C$400,2,FALSE))</f>
        <v>10</v>
      </c>
      <c r="E243" s="8">
        <f>IF(ISNA(VLOOKUP(A243,[1]National_Points_Pivot!$A$5:$C$400,3,FALSE)),0,VLOOKUP(A243,[1]National_Points_Pivot!$A$5:$C$400,3,FALSE))</f>
        <v>101</v>
      </c>
      <c r="F243" s="8">
        <f>IF(ISNA(MIN(VLOOKUP(A243,[1]National_Participation_Pivot!$A$4:$B$400,2,FALSE),5)*5),0,MIN(VLOOKUP(A243,[1]National_Participation_Pivot!$A$4:$B$400,2,FALSE),5)*5)</f>
        <v>20</v>
      </c>
      <c r="G243" s="8">
        <f>SUM(E243:F243)</f>
        <v>121</v>
      </c>
    </row>
    <row r="244" spans="1:7" x14ac:dyDescent="0.25">
      <c r="A244" s="2" t="str">
        <f>[1]National_Participation_Pivot!A164</f>
        <v>Patrick Harris - Spec E46</v>
      </c>
      <c r="B244" s="3" t="str">
        <f>IF(ISERR(LEFT(A244,FIND(" - ",A244))),"NA",LEFT(A244,FIND(" - ",A244)))</f>
        <v xml:space="preserve">Patrick Harris </v>
      </c>
      <c r="C244" t="str">
        <f>IF(ISERR(RIGHT(A244,LEN(A244)-FIND(" - ",A244)-2)),"NA",RIGHT(A244,LEN(A244)-FIND(" - ",A244)-2))</f>
        <v>Spec E46</v>
      </c>
      <c r="D244" s="8">
        <f>IF(ISNA(VLOOKUP(A244,[1]National_Points_Pivot!$A$5:$C$400,2,FALSE)),0,VLOOKUP(A244,[1]National_Points_Pivot!$A$5:$C$400,2,FALSE))</f>
        <v>6</v>
      </c>
      <c r="E244" s="8">
        <f>IF(ISNA(VLOOKUP(A244,[1]National_Points_Pivot!$A$5:$C$400,3,FALSE)),0,VLOOKUP(A244,[1]National_Points_Pivot!$A$5:$C$400,3,FALSE))</f>
        <v>90</v>
      </c>
      <c r="F244" s="8">
        <f>IF(ISNA(MIN(VLOOKUP(A244,[1]National_Participation_Pivot!$A$4:$B$400,2,FALSE),5)*5),0,MIN(VLOOKUP(A244,[1]National_Participation_Pivot!$A$4:$B$400,2,FALSE),5)*5)</f>
        <v>10</v>
      </c>
      <c r="G244" s="8">
        <f>SUM(E244:F244)</f>
        <v>100</v>
      </c>
    </row>
    <row r="245" spans="1:7" x14ac:dyDescent="0.25">
      <c r="A245" s="2" t="str">
        <f>[1]National_Participation_Pivot!A102</f>
        <v>Jeff Bennett - Spec E46</v>
      </c>
      <c r="B245" s="3" t="str">
        <f>IF(ISERR(LEFT(A245,FIND(" - ",A245))),"NA",LEFT(A245,FIND(" - ",A245)))</f>
        <v xml:space="preserve">Jeff Bennett </v>
      </c>
      <c r="C245" t="str">
        <f>IF(ISERR(RIGHT(A245,LEN(A245)-FIND(" - ",A245)-2)),"NA",RIGHT(A245,LEN(A245)-FIND(" - ",A245)-2))</f>
        <v>Spec E46</v>
      </c>
      <c r="D245" s="8">
        <f>IF(ISNA(VLOOKUP(A245,[1]National_Points_Pivot!$A$5:$C$400,2,FALSE)),0,VLOOKUP(A245,[1]National_Points_Pivot!$A$5:$C$400,2,FALSE))</f>
        <v>9</v>
      </c>
      <c r="E245" s="8">
        <f>IF(ISNA(VLOOKUP(A245,[1]National_Points_Pivot!$A$5:$C$400,3,FALSE)),0,VLOOKUP(A245,[1]National_Points_Pivot!$A$5:$C$400,3,FALSE))</f>
        <v>81.5</v>
      </c>
      <c r="F245" s="8">
        <f>IF(ISNA(MIN(VLOOKUP(A245,[1]National_Participation_Pivot!$A$4:$B$400,2,FALSE),5)*5),0,MIN(VLOOKUP(A245,[1]National_Participation_Pivot!$A$4:$B$400,2,FALSE),5)*5)</f>
        <v>15</v>
      </c>
      <c r="G245" s="8">
        <f>SUM(E245:F245)</f>
        <v>96.5</v>
      </c>
    </row>
    <row r="246" spans="1:7" x14ac:dyDescent="0.25">
      <c r="A246" s="2" t="str">
        <f>[1]National_Participation_Pivot!A42</f>
        <v>Chadwick Morehead - Spec E46</v>
      </c>
      <c r="B246" s="3" t="str">
        <f>IF(ISERR(LEFT(A246,FIND(" - ",A246))),"NA",LEFT(A246,FIND(" - ",A246)))</f>
        <v xml:space="preserve">Chadwick Morehead </v>
      </c>
      <c r="C246" t="str">
        <f>IF(ISERR(RIGHT(A246,LEN(A246)-FIND(" - ",A246)-2)),"NA",RIGHT(A246,LEN(A246)-FIND(" - ",A246)-2))</f>
        <v>Spec E46</v>
      </c>
      <c r="D246" s="8">
        <f>IF(ISNA(VLOOKUP(A246,[1]National_Points_Pivot!$A$5:$C$400,2,FALSE)),0,VLOOKUP(A246,[1]National_Points_Pivot!$A$5:$C$400,2,FALSE))</f>
        <v>4</v>
      </c>
      <c r="E246" s="8">
        <f>IF(ISNA(VLOOKUP(A246,[1]National_Points_Pivot!$A$5:$C$400,3,FALSE)),0,VLOOKUP(A246,[1]National_Points_Pivot!$A$5:$C$400,3,FALSE))</f>
        <v>76</v>
      </c>
      <c r="F246" s="8">
        <f>IF(ISNA(MIN(VLOOKUP(A246,[1]National_Participation_Pivot!$A$4:$B$400,2,FALSE),5)*5),0,MIN(VLOOKUP(A246,[1]National_Participation_Pivot!$A$4:$B$400,2,FALSE),5)*5)</f>
        <v>5</v>
      </c>
      <c r="G246" s="8">
        <f>SUM(E246:F246)</f>
        <v>81</v>
      </c>
    </row>
    <row r="247" spans="1:7" x14ac:dyDescent="0.25">
      <c r="A247" s="2" t="str">
        <f>[1]National_Participation_Pivot!A180</f>
        <v>Robert Gagliardo - Spec E46</v>
      </c>
      <c r="B247" s="3" t="str">
        <f>IF(ISERR(LEFT(A247,FIND(" - ",A247))),"NA",LEFT(A247,FIND(" - ",A247)))</f>
        <v xml:space="preserve">Robert Gagliardo </v>
      </c>
      <c r="C247" t="str">
        <f>IF(ISERR(RIGHT(A247,LEN(A247)-FIND(" - ",A247)-2)),"NA",RIGHT(A247,LEN(A247)-FIND(" - ",A247)-2))</f>
        <v>Spec E46</v>
      </c>
      <c r="D247" s="8">
        <f>IF(ISNA(VLOOKUP(A247,[1]National_Points_Pivot!$A$5:$C$400,2,FALSE)),0,VLOOKUP(A247,[1]National_Points_Pivot!$A$5:$C$400,2,FALSE))</f>
        <v>3</v>
      </c>
      <c r="E247" s="8">
        <f>IF(ISNA(VLOOKUP(A247,[1]National_Points_Pivot!$A$5:$C$400,3,FALSE)),0,VLOOKUP(A247,[1]National_Points_Pivot!$A$5:$C$400,3,FALSE))</f>
        <v>69</v>
      </c>
      <c r="F247" s="8">
        <f>IF(ISNA(MIN(VLOOKUP(A247,[1]National_Participation_Pivot!$A$4:$B$400,2,FALSE),5)*5),0,MIN(VLOOKUP(A247,[1]National_Participation_Pivot!$A$4:$B$400,2,FALSE),5)*5)</f>
        <v>5</v>
      </c>
      <c r="G247" s="8">
        <f>SUM(E247:F247)</f>
        <v>74</v>
      </c>
    </row>
    <row r="248" spans="1:7" x14ac:dyDescent="0.25">
      <c r="A248" s="2" t="str">
        <f>[1]National_Participation_Pivot!A153</f>
        <v>Michael Helpinstill - Spec E46</v>
      </c>
      <c r="B248" s="3" t="str">
        <f>IF(ISERR(LEFT(A248,FIND(" - ",A248))),"NA",LEFT(A248,FIND(" - ",A248)))</f>
        <v xml:space="preserve">Michael Helpinstill </v>
      </c>
      <c r="C248" t="str">
        <f>IF(ISERR(RIGHT(A248,LEN(A248)-FIND(" - ",A248)-2)),"NA",RIGHT(A248,LEN(A248)-FIND(" - ",A248)-2))</f>
        <v>Spec E46</v>
      </c>
      <c r="D248" s="8">
        <f>IF(ISNA(VLOOKUP(A248,[1]National_Points_Pivot!$A$5:$C$400,2,FALSE)),0,VLOOKUP(A248,[1]National_Points_Pivot!$A$5:$C$400,2,FALSE))</f>
        <v>7</v>
      </c>
      <c r="E248" s="8">
        <f>IF(ISNA(VLOOKUP(A248,[1]National_Points_Pivot!$A$5:$C$400,3,FALSE)),0,VLOOKUP(A248,[1]National_Points_Pivot!$A$5:$C$400,3,FALSE))</f>
        <v>52.5</v>
      </c>
      <c r="F248" s="8">
        <f>IF(ISNA(MIN(VLOOKUP(A248,[1]National_Participation_Pivot!$A$4:$B$400,2,FALSE),5)*5),0,MIN(VLOOKUP(A248,[1]National_Participation_Pivot!$A$4:$B$400,2,FALSE),5)*5)</f>
        <v>10</v>
      </c>
      <c r="G248" s="8">
        <f>SUM(E248:F248)</f>
        <v>62.5</v>
      </c>
    </row>
    <row r="249" spans="1:7" x14ac:dyDescent="0.25">
      <c r="A249" s="2" t="str">
        <f>[1]National_Participation_Pivot!A107</f>
        <v>Jeffrey Blum - Spec E46</v>
      </c>
      <c r="B249" s="3" t="str">
        <f>IF(ISERR(LEFT(A249,FIND(" - ",A249))),"NA",LEFT(A249,FIND(" - ",A249)))</f>
        <v xml:space="preserve">Jeffrey Blum </v>
      </c>
      <c r="C249" t="str">
        <f>IF(ISERR(RIGHT(A249,LEN(A249)-FIND(" - ",A249)-2)),"NA",RIGHT(A249,LEN(A249)-FIND(" - ",A249)-2))</f>
        <v>Spec E46</v>
      </c>
      <c r="D249" s="8">
        <f>IF(ISNA(VLOOKUP(A249,[1]National_Points_Pivot!$A$5:$C$400,2,FALSE)),0,VLOOKUP(A249,[1]National_Points_Pivot!$A$5:$C$400,2,FALSE))</f>
        <v>6</v>
      </c>
      <c r="E249" s="8">
        <f>IF(ISNA(VLOOKUP(A249,[1]National_Points_Pivot!$A$5:$C$400,3,FALSE)),0,VLOOKUP(A249,[1]National_Points_Pivot!$A$5:$C$400,3,FALSE))</f>
        <v>50</v>
      </c>
      <c r="F249" s="8">
        <f>IF(ISNA(MIN(VLOOKUP(A249,[1]National_Participation_Pivot!$A$4:$B$400,2,FALSE),5)*5),0,MIN(VLOOKUP(A249,[1]National_Participation_Pivot!$A$4:$B$400,2,FALSE),5)*5)</f>
        <v>10</v>
      </c>
      <c r="G249" s="8">
        <f>SUM(E249:F249)</f>
        <v>60</v>
      </c>
    </row>
    <row r="250" spans="1:7" x14ac:dyDescent="0.25">
      <c r="A250" s="2" t="str">
        <f>[1]National_Participation_Pivot!A194</f>
        <v>Samuel Siemon - Spec E46</v>
      </c>
      <c r="B250" s="3" t="str">
        <f>IF(ISERR(LEFT(A250,FIND(" - ",A250))),"NA",LEFT(A250,FIND(" - ",A250)))</f>
        <v xml:space="preserve">Samuel Siemon </v>
      </c>
      <c r="C250" t="str">
        <f>IF(ISERR(RIGHT(A250,LEN(A250)-FIND(" - ",A250)-2)),"NA",RIGHT(A250,LEN(A250)-FIND(" - ",A250)-2))</f>
        <v>Spec E46</v>
      </c>
      <c r="D250" s="8">
        <f>IF(ISNA(VLOOKUP(A250,[1]National_Points_Pivot!$A$5:$C$400,2,FALSE)),0,VLOOKUP(A250,[1]National_Points_Pivot!$A$5:$C$400,2,FALSE))</f>
        <v>4</v>
      </c>
      <c r="E250" s="8">
        <f>IF(ISNA(VLOOKUP(A250,[1]National_Points_Pivot!$A$5:$C$400,3,FALSE)),0,VLOOKUP(A250,[1]National_Points_Pivot!$A$5:$C$400,3,FALSE))</f>
        <v>49.5</v>
      </c>
      <c r="F250" s="8">
        <f>IF(ISNA(MIN(VLOOKUP(A250,[1]National_Participation_Pivot!$A$4:$B$400,2,FALSE),5)*5),0,MIN(VLOOKUP(A250,[1]National_Participation_Pivot!$A$4:$B$400,2,FALSE),5)*5)</f>
        <v>5</v>
      </c>
      <c r="G250" s="8">
        <f>SUM(E250:F250)</f>
        <v>54.5</v>
      </c>
    </row>
    <row r="251" spans="1:7" x14ac:dyDescent="0.25">
      <c r="A251" s="2" t="str">
        <f>[1]National_Participation_Pivot!A12</f>
        <v>Ali Salih - Spec E46</v>
      </c>
      <c r="B251" s="3" t="str">
        <f>IF(ISERR(LEFT(A251,FIND(" - ",A251))),"NA",LEFT(A251,FIND(" - ",A251)))</f>
        <v xml:space="preserve">Ali Salih </v>
      </c>
      <c r="C251" t="str">
        <f>IF(ISERR(RIGHT(A251,LEN(A251)-FIND(" - ",A251)-2)),"NA",RIGHT(A251,LEN(A251)-FIND(" - ",A251)-2))</f>
        <v>Spec E46</v>
      </c>
      <c r="D251" s="8">
        <f>IF(ISNA(VLOOKUP(A251,[1]National_Points_Pivot!$A$5:$C$400,2,FALSE)),0,VLOOKUP(A251,[1]National_Points_Pivot!$A$5:$C$400,2,FALSE))</f>
        <v>3</v>
      </c>
      <c r="E251" s="8">
        <f>IF(ISNA(VLOOKUP(A251,[1]National_Points_Pivot!$A$5:$C$400,3,FALSE)),0,VLOOKUP(A251,[1]National_Points_Pivot!$A$5:$C$400,3,FALSE))</f>
        <v>40</v>
      </c>
      <c r="F251" s="8">
        <f>IF(ISNA(MIN(VLOOKUP(A251,[1]National_Participation_Pivot!$A$4:$B$400,2,FALSE),5)*5),0,MIN(VLOOKUP(A251,[1]National_Participation_Pivot!$A$4:$B$400,2,FALSE),5)*5)</f>
        <v>5</v>
      </c>
      <c r="G251" s="8">
        <f>SUM(E251:F251)</f>
        <v>45</v>
      </c>
    </row>
    <row r="252" spans="1:7" x14ac:dyDescent="0.25">
      <c r="A252" s="2" t="str">
        <f>[1]National_Participation_Pivot!A39</f>
        <v>Carter Rise - Spec E46</v>
      </c>
      <c r="B252" s="3" t="str">
        <f>IF(ISERR(LEFT(A252,FIND(" - ",A252))),"NA",LEFT(A252,FIND(" - ",A252)))</f>
        <v xml:space="preserve">Carter Rise </v>
      </c>
      <c r="C252" t="str">
        <f>IF(ISERR(RIGHT(A252,LEN(A252)-FIND(" - ",A252)-2)),"NA",RIGHT(A252,LEN(A252)-FIND(" - ",A252)-2))</f>
        <v>Spec E46</v>
      </c>
      <c r="D252" s="8">
        <f>IF(ISNA(VLOOKUP(A252,[1]National_Points_Pivot!$A$5:$C$400,2,FALSE)),0,VLOOKUP(A252,[1]National_Points_Pivot!$A$5:$C$400,2,FALSE))</f>
        <v>6</v>
      </c>
      <c r="E252" s="8">
        <f>IF(ISNA(VLOOKUP(A252,[1]National_Points_Pivot!$A$5:$C$400,3,FALSE)),0,VLOOKUP(A252,[1]National_Points_Pivot!$A$5:$C$400,3,FALSE))</f>
        <v>30</v>
      </c>
      <c r="F252" s="8">
        <f>IF(ISNA(MIN(VLOOKUP(A252,[1]National_Participation_Pivot!$A$4:$B$400,2,FALSE),5)*5),0,MIN(VLOOKUP(A252,[1]National_Participation_Pivot!$A$4:$B$400,2,FALSE),5)*5)</f>
        <v>10</v>
      </c>
      <c r="G252" s="8">
        <f>SUM(E252:F252)</f>
        <v>40</v>
      </c>
    </row>
    <row r="253" spans="1:7" x14ac:dyDescent="0.25">
      <c r="A253" s="2" t="str">
        <f>[1]National_Participation_Pivot!A187</f>
        <v>Robert Watson III - Spec E46</v>
      </c>
      <c r="B253" s="3" t="str">
        <f>IF(ISERR(LEFT(A253,FIND(" - ",A253))),"NA",LEFT(A253,FIND(" - ",A253)))</f>
        <v xml:space="preserve">Robert Watson III </v>
      </c>
      <c r="C253" t="str">
        <f>IF(ISERR(RIGHT(A253,LEN(A253)-FIND(" - ",A253)-2)),"NA",RIGHT(A253,LEN(A253)-FIND(" - ",A253)-2))</f>
        <v>Spec E46</v>
      </c>
      <c r="D253" s="8">
        <f>IF(ISNA(VLOOKUP(A253,[1]National_Points_Pivot!$A$5:$C$400,2,FALSE)),0,VLOOKUP(A253,[1]National_Points_Pivot!$A$5:$C$400,2,FALSE))</f>
        <v>4</v>
      </c>
      <c r="E253" s="8">
        <f>IF(ISNA(VLOOKUP(A253,[1]National_Points_Pivot!$A$5:$C$400,3,FALSE)),0,VLOOKUP(A253,[1]National_Points_Pivot!$A$5:$C$400,3,FALSE))</f>
        <v>33</v>
      </c>
      <c r="F253" s="8">
        <f>IF(ISNA(MIN(VLOOKUP(A253,[1]National_Participation_Pivot!$A$4:$B$400,2,FALSE),5)*5),0,MIN(VLOOKUP(A253,[1]National_Participation_Pivot!$A$4:$B$400,2,FALSE),5)*5)</f>
        <v>5</v>
      </c>
      <c r="G253" s="8">
        <f>SUM(E253:F253)</f>
        <v>38</v>
      </c>
    </row>
    <row r="254" spans="1:7" x14ac:dyDescent="0.25">
      <c r="A254" s="2" t="str">
        <f>[1]National_Participation_Pivot!A150</f>
        <v>Max Fischer - Spec E46</v>
      </c>
      <c r="B254" s="3" t="str">
        <f>IF(ISERR(LEFT(A254,FIND(" - ",A254))),"NA",LEFT(A254,FIND(" - ",A254)))</f>
        <v xml:space="preserve">Max Fischer </v>
      </c>
      <c r="C254" t="str">
        <f>IF(ISERR(RIGHT(A254,LEN(A254)-FIND(" - ",A254)-2)),"NA",RIGHT(A254,LEN(A254)-FIND(" - ",A254)-2))</f>
        <v>Spec E46</v>
      </c>
      <c r="D254" s="8">
        <f>IF(ISNA(VLOOKUP(A254,[1]National_Points_Pivot!$A$5:$C$400,2,FALSE)),0,VLOOKUP(A254,[1]National_Points_Pivot!$A$5:$C$400,2,FALSE))</f>
        <v>3</v>
      </c>
      <c r="E254" s="8">
        <f>IF(ISNA(VLOOKUP(A254,[1]National_Points_Pivot!$A$5:$C$400,3,FALSE)),0,VLOOKUP(A254,[1]National_Points_Pivot!$A$5:$C$400,3,FALSE))</f>
        <v>29.5</v>
      </c>
      <c r="F254" s="8">
        <f>IF(ISNA(MIN(VLOOKUP(A254,[1]National_Participation_Pivot!$A$4:$B$400,2,FALSE),5)*5),0,MIN(VLOOKUP(A254,[1]National_Participation_Pivot!$A$4:$B$400,2,FALSE),5)*5)</f>
        <v>5</v>
      </c>
      <c r="G254" s="8">
        <f>SUM(E254:F254)</f>
        <v>34.5</v>
      </c>
    </row>
    <row r="255" spans="1:7" x14ac:dyDescent="0.25">
      <c r="A255" s="2" t="str">
        <f>[1]National_Participation_Pivot!A158</f>
        <v>Michael Stoltzfus - Spec E46</v>
      </c>
      <c r="B255" s="3" t="str">
        <f>IF(ISERR(LEFT(A255,FIND(" - ",A255))),"NA",LEFT(A255,FIND(" - ",A255)))</f>
        <v xml:space="preserve">Michael Stoltzfus </v>
      </c>
      <c r="C255" t="str">
        <f>IF(ISERR(RIGHT(A255,LEN(A255)-FIND(" - ",A255)-2)),"NA",RIGHT(A255,LEN(A255)-FIND(" - ",A255)-2))</f>
        <v>Spec E46</v>
      </c>
      <c r="D255" s="8">
        <f>IF(ISNA(VLOOKUP(A255,[1]National_Points_Pivot!$A$5:$C$400,2,FALSE)),0,VLOOKUP(A255,[1]National_Points_Pivot!$A$5:$C$400,2,FALSE))</f>
        <v>3</v>
      </c>
      <c r="E255" s="8">
        <f>IF(ISNA(VLOOKUP(A255,[1]National_Points_Pivot!$A$5:$C$400,3,FALSE)),0,VLOOKUP(A255,[1]National_Points_Pivot!$A$5:$C$400,3,FALSE))</f>
        <v>21.5</v>
      </c>
      <c r="F255" s="8">
        <f>IF(ISNA(MIN(VLOOKUP(A255,[1]National_Participation_Pivot!$A$4:$B$400,2,FALSE),5)*5),0,MIN(VLOOKUP(A255,[1]National_Participation_Pivot!$A$4:$B$400,2,FALSE),5)*5)</f>
        <v>5</v>
      </c>
      <c r="G255" s="8">
        <f>SUM(E255:F255)</f>
        <v>26.5</v>
      </c>
    </row>
    <row r="256" spans="1:7" x14ac:dyDescent="0.25">
      <c r="A256" s="2" t="str">
        <f>[1]National_Participation_Pivot!A98</f>
        <v>Jacob Ballard - Spec E46</v>
      </c>
      <c r="B256" s="3" t="str">
        <f>IF(ISERR(LEFT(A256,FIND(" - ",A256))),"NA",LEFT(A256,FIND(" - ",A256)))</f>
        <v xml:space="preserve">Jacob Ballard </v>
      </c>
      <c r="C256" t="str">
        <f>IF(ISERR(RIGHT(A256,LEN(A256)-FIND(" - ",A256)-2)),"NA",RIGHT(A256,LEN(A256)-FIND(" - ",A256)-2))</f>
        <v>Spec E46</v>
      </c>
      <c r="D256" s="8">
        <f>IF(ISNA(VLOOKUP(A256,[1]National_Points_Pivot!$A$5:$C$400,2,FALSE)),0,VLOOKUP(A256,[1]National_Points_Pivot!$A$5:$C$400,2,FALSE))</f>
        <v>2</v>
      </c>
      <c r="E256" s="8">
        <f>IF(ISNA(VLOOKUP(A256,[1]National_Points_Pivot!$A$5:$C$400,3,FALSE)),0,VLOOKUP(A256,[1]National_Points_Pivot!$A$5:$C$400,3,FALSE))</f>
        <v>16.5</v>
      </c>
      <c r="F256" s="8">
        <f>IF(ISNA(MIN(VLOOKUP(A256,[1]National_Participation_Pivot!$A$4:$B$400,2,FALSE),5)*5),0,MIN(VLOOKUP(A256,[1]National_Participation_Pivot!$A$4:$B$400,2,FALSE),5)*5)</f>
        <v>5</v>
      </c>
      <c r="G256" s="8">
        <f>SUM(E256:F256)</f>
        <v>21.5</v>
      </c>
    </row>
    <row r="257" spans="1:7" x14ac:dyDescent="0.25">
      <c r="A257" s="2" t="str">
        <f>[1]National_Participation_Pivot!A100</f>
        <v>Jason Adams - Spec E46</v>
      </c>
      <c r="B257" s="3" t="str">
        <f>IF(ISERR(LEFT(A257,FIND(" - ",A257))),"NA",LEFT(A257,FIND(" - ",A257)))</f>
        <v xml:space="preserve">Jason Adams </v>
      </c>
      <c r="C257" t="str">
        <f>IF(ISERR(RIGHT(A257,LEN(A257)-FIND(" - ",A257)-2)),"NA",RIGHT(A257,LEN(A257)-FIND(" - ",A257)-2))</f>
        <v>Spec E46</v>
      </c>
      <c r="D257" s="8">
        <f>IF(ISNA(VLOOKUP(A257,[1]National_Points_Pivot!$A$5:$C$400,2,FALSE)),0,VLOOKUP(A257,[1]National_Points_Pivot!$A$5:$C$400,2,FALSE))</f>
        <v>2</v>
      </c>
      <c r="E257" s="8">
        <f>IF(ISNA(VLOOKUP(A257,[1]National_Points_Pivot!$A$5:$C$400,3,FALSE)),0,VLOOKUP(A257,[1]National_Points_Pivot!$A$5:$C$400,3,FALSE))</f>
        <v>16.5</v>
      </c>
      <c r="F257" s="8">
        <f>IF(ISNA(MIN(VLOOKUP(A257,[1]National_Participation_Pivot!$A$4:$B$400,2,FALSE),5)*5),0,MIN(VLOOKUP(A257,[1]National_Participation_Pivot!$A$4:$B$400,2,FALSE),5)*5)</f>
        <v>5</v>
      </c>
      <c r="G257" s="8">
        <f>SUM(E257:F257)</f>
        <v>21.5</v>
      </c>
    </row>
    <row r="258" spans="1:7" x14ac:dyDescent="0.25">
      <c r="A258" s="2" t="str">
        <f>[1]National_Participation_Pivot!A54</f>
        <v>Damion Moses - Spec E46</v>
      </c>
      <c r="B258" s="3" t="str">
        <f>IF(ISERR(LEFT(A258,FIND(" - ",A258))),"NA",LEFT(A258,FIND(" - ",A258)))</f>
        <v xml:space="preserve">Damion Moses </v>
      </c>
      <c r="C258" t="str">
        <f>IF(ISERR(RIGHT(A258,LEN(A258)-FIND(" - ",A258)-2)),"NA",RIGHT(A258,LEN(A258)-FIND(" - ",A258)-2))</f>
        <v>Spec E46</v>
      </c>
      <c r="D258" s="8">
        <f>IF(ISNA(VLOOKUP(A258,[1]National_Points_Pivot!$A$5:$C$400,2,FALSE)),0,VLOOKUP(A258,[1]National_Points_Pivot!$A$5:$C$400,2,FALSE))</f>
        <v>1</v>
      </c>
      <c r="E258" s="8">
        <f>IF(ISNA(VLOOKUP(A258,[1]National_Points_Pivot!$A$5:$C$400,3,FALSE)),0,VLOOKUP(A258,[1]National_Points_Pivot!$A$5:$C$400,3,FALSE))</f>
        <v>16</v>
      </c>
      <c r="F258" s="8">
        <f>IF(ISNA(MIN(VLOOKUP(A258,[1]National_Participation_Pivot!$A$4:$B$400,2,FALSE),5)*5),0,MIN(VLOOKUP(A258,[1]National_Participation_Pivot!$A$4:$B$400,2,FALSE),5)*5)</f>
        <v>5</v>
      </c>
      <c r="G258" s="8">
        <f>SUM(E258:F258)</f>
        <v>21</v>
      </c>
    </row>
    <row r="259" spans="1:7" x14ac:dyDescent="0.25">
      <c r="A259" s="2" t="str">
        <f>[1]National_Participation_Pivot!A70</f>
        <v>David Pan - Spec E46</v>
      </c>
      <c r="B259" s="3" t="str">
        <f>IF(ISERR(LEFT(A259,FIND(" - ",A259))),"NA",LEFT(A259,FIND(" - ",A259)))</f>
        <v xml:space="preserve">David Pan </v>
      </c>
      <c r="C259" t="str">
        <f>IF(ISERR(RIGHT(A259,LEN(A259)-FIND(" - ",A259)-2)),"NA",RIGHT(A259,LEN(A259)-FIND(" - ",A259)-2))</f>
        <v>Spec E46</v>
      </c>
      <c r="D259" s="8">
        <f>IF(ISNA(VLOOKUP(A259,[1]National_Points_Pivot!$A$5:$C$400,2,FALSE)),0,VLOOKUP(A259,[1]National_Points_Pivot!$A$5:$C$400,2,FALSE))</f>
        <v>2</v>
      </c>
      <c r="E259" s="8">
        <f>IF(ISNA(VLOOKUP(A259,[1]National_Points_Pivot!$A$5:$C$400,3,FALSE)),0,VLOOKUP(A259,[1]National_Points_Pivot!$A$5:$C$400,3,FALSE))</f>
        <v>15</v>
      </c>
      <c r="F259" s="8">
        <f>IF(ISNA(MIN(VLOOKUP(A259,[1]National_Participation_Pivot!$A$4:$B$400,2,FALSE),5)*5),0,MIN(VLOOKUP(A259,[1]National_Participation_Pivot!$A$4:$B$400,2,FALSE),5)*5)</f>
        <v>5</v>
      </c>
      <c r="G259" s="8">
        <f>SUM(E259:F259)</f>
        <v>20</v>
      </c>
    </row>
    <row r="260" spans="1:7" x14ac:dyDescent="0.25">
      <c r="A260" s="2" t="str">
        <f>[1]National_Participation_Pivot!A8</f>
        <v>Albert Pereida - Spec E46</v>
      </c>
      <c r="B260" s="3" t="str">
        <f>IF(ISERR(LEFT(A260,FIND(" - ",A260))),"NA",LEFT(A260,FIND(" - ",A260)))</f>
        <v xml:space="preserve">Albert Pereida </v>
      </c>
      <c r="C260" t="str">
        <f>IF(ISERR(RIGHT(A260,LEN(A260)-FIND(" - ",A260)-2)),"NA",RIGHT(A260,LEN(A260)-FIND(" - ",A260)-2))</f>
        <v>Spec E46</v>
      </c>
      <c r="D260" s="8">
        <f>IF(ISNA(VLOOKUP(A260,[1]National_Points_Pivot!$A$5:$C$400,2,FALSE)),0,VLOOKUP(A260,[1]National_Points_Pivot!$A$5:$C$400,2,FALSE))</f>
        <v>2</v>
      </c>
      <c r="E260" s="8">
        <f>IF(ISNA(VLOOKUP(A260,[1]National_Points_Pivot!$A$5:$C$400,3,FALSE)),0,VLOOKUP(A260,[1]National_Points_Pivot!$A$5:$C$400,3,FALSE))</f>
        <v>12</v>
      </c>
      <c r="F260" s="8">
        <f>IF(ISNA(MIN(VLOOKUP(A260,[1]National_Participation_Pivot!$A$4:$B$400,2,FALSE),5)*5),0,MIN(VLOOKUP(A260,[1]National_Participation_Pivot!$A$4:$B$400,2,FALSE),5)*5)</f>
        <v>5</v>
      </c>
      <c r="G260" s="8">
        <f>SUM(E260:F260)</f>
        <v>17</v>
      </c>
    </row>
    <row r="261" spans="1:7" x14ac:dyDescent="0.25">
      <c r="A261" s="2" t="str">
        <f>[1]National_Participation_Pivot!A175</f>
        <v>Richard Bocanegra Jr - Spec E46</v>
      </c>
      <c r="B261" s="3" t="str">
        <f>IF(ISERR(LEFT(A261,FIND(" - ",A261))),"NA",LEFT(A261,FIND(" - ",A261)))</f>
        <v xml:space="preserve">Richard Bocanegra Jr </v>
      </c>
      <c r="C261" t="str">
        <f>IF(ISERR(RIGHT(A261,LEN(A261)-FIND(" - ",A261)-2)),"NA",RIGHT(A261,LEN(A261)-FIND(" - ",A261)-2))</f>
        <v>Spec E46</v>
      </c>
      <c r="D261" s="8">
        <f>IF(ISNA(VLOOKUP(A261,[1]National_Points_Pivot!$A$5:$C$400,2,FALSE)),0,VLOOKUP(A261,[1]National_Points_Pivot!$A$5:$C$400,2,FALSE))</f>
        <v>1</v>
      </c>
      <c r="E261" s="8">
        <f>IF(ISNA(VLOOKUP(A261,[1]National_Points_Pivot!$A$5:$C$400,3,FALSE)),0,VLOOKUP(A261,[1]National_Points_Pivot!$A$5:$C$400,3,FALSE))</f>
        <v>12</v>
      </c>
      <c r="F261" s="8">
        <f>IF(ISNA(MIN(VLOOKUP(A261,[1]National_Participation_Pivot!$A$4:$B$400,2,FALSE),5)*5),0,MIN(VLOOKUP(A261,[1]National_Participation_Pivot!$A$4:$B$400,2,FALSE),5)*5)</f>
        <v>5</v>
      </c>
      <c r="G261" s="8">
        <f>SUM(E261:F261)</f>
        <v>17</v>
      </c>
    </row>
    <row r="262" spans="1:7" x14ac:dyDescent="0.25">
      <c r="A262" s="2" t="str">
        <f>[1]National_Participation_Pivot!A206</f>
        <v>Sripathi Haputantri - Spec E46</v>
      </c>
      <c r="B262" s="3" t="str">
        <f>IF(ISERR(LEFT(A262,FIND(" - ",A262))),"NA",LEFT(A262,FIND(" - ",A262)))</f>
        <v xml:space="preserve">Sripathi Haputantri </v>
      </c>
      <c r="C262" t="str">
        <f>IF(ISERR(RIGHT(A262,LEN(A262)-FIND(" - ",A262)-2)),"NA",RIGHT(A262,LEN(A262)-FIND(" - ",A262)-2))</f>
        <v>Spec E46</v>
      </c>
      <c r="D262" s="8">
        <f>IF(ISNA(VLOOKUP(A262,[1]National_Points_Pivot!$A$5:$C$400,2,FALSE)),0,VLOOKUP(A262,[1]National_Points_Pivot!$A$5:$C$400,2,FALSE))</f>
        <v>1</v>
      </c>
      <c r="E262" s="8">
        <f>IF(ISNA(VLOOKUP(A262,[1]National_Points_Pivot!$A$5:$C$400,3,FALSE)),0,VLOOKUP(A262,[1]National_Points_Pivot!$A$5:$C$400,3,FALSE))</f>
        <v>12</v>
      </c>
      <c r="F262" s="8">
        <f>IF(ISNA(MIN(VLOOKUP(A262,[1]National_Participation_Pivot!$A$4:$B$400,2,FALSE),5)*5),0,MIN(VLOOKUP(A262,[1]National_Participation_Pivot!$A$4:$B$400,2,FALSE),5)*5)</f>
        <v>5</v>
      </c>
      <c r="G262" s="8">
        <f>SUM(E262:F262)</f>
        <v>17</v>
      </c>
    </row>
    <row r="263" spans="1:7" x14ac:dyDescent="0.25">
      <c r="A263" s="2" t="str">
        <f>[1]National_Participation_Pivot!A35</f>
        <v>Brian Dehler - Spec E46</v>
      </c>
      <c r="B263" s="3" t="str">
        <f>IF(ISERR(LEFT(A263,FIND(" - ",A263))),"NA",LEFT(A263,FIND(" - ",A263)))</f>
        <v xml:space="preserve">Brian Dehler </v>
      </c>
      <c r="C263" t="str">
        <f>IF(ISERR(RIGHT(A263,LEN(A263)-FIND(" - ",A263)-2)),"NA",RIGHT(A263,LEN(A263)-FIND(" - ",A263)-2))</f>
        <v>Spec E46</v>
      </c>
      <c r="D263" s="8">
        <f>IF(ISNA(VLOOKUP(A263,[1]National_Points_Pivot!$A$5:$C$400,2,FALSE)),0,VLOOKUP(A263,[1]National_Points_Pivot!$A$5:$C$400,2,FALSE))</f>
        <v>4</v>
      </c>
      <c r="E263" s="8">
        <f>IF(ISNA(VLOOKUP(A263,[1]National_Points_Pivot!$A$5:$C$400,3,FALSE)),0,VLOOKUP(A263,[1]National_Points_Pivot!$A$5:$C$400,3,FALSE))</f>
        <v>6</v>
      </c>
      <c r="F263" s="8">
        <f>IF(ISNA(MIN(VLOOKUP(A263,[1]National_Participation_Pivot!$A$4:$B$400,2,FALSE),5)*5),0,MIN(VLOOKUP(A263,[1]National_Participation_Pivot!$A$4:$B$400,2,FALSE),5)*5)</f>
        <v>5</v>
      </c>
      <c r="G263" s="8">
        <f>SUM(E263:F263)</f>
        <v>11</v>
      </c>
    </row>
    <row r="264" spans="1:7" x14ac:dyDescent="0.25">
      <c r="A264" s="2" t="str">
        <f>[1]National_Participation_Pivot!A71</f>
        <v>David Sprague - Spec E46</v>
      </c>
      <c r="B264" s="3" t="str">
        <f>IF(ISERR(LEFT(A264,FIND(" - ",A264))),"NA",LEFT(A264,FIND(" - ",A264)))</f>
        <v xml:space="preserve">David Sprague </v>
      </c>
      <c r="C264" t="str">
        <f>IF(ISERR(RIGHT(A264,LEN(A264)-FIND(" - ",A264)-2)),"NA",RIGHT(A264,LEN(A264)-FIND(" - ",A264)-2))</f>
        <v>Spec E46</v>
      </c>
      <c r="D264" s="8">
        <f>IF(ISNA(VLOOKUP(A264,[1]National_Points_Pivot!$A$5:$C$400,2,FALSE)),0,VLOOKUP(A264,[1]National_Points_Pivot!$A$5:$C$400,2,FALSE))</f>
        <v>4</v>
      </c>
      <c r="E264" s="8">
        <f>IF(ISNA(VLOOKUP(A264,[1]National_Points_Pivot!$A$5:$C$400,3,FALSE)),0,VLOOKUP(A264,[1]National_Points_Pivot!$A$5:$C$400,3,FALSE))</f>
        <v>4.5</v>
      </c>
      <c r="F264" s="8">
        <f>IF(ISNA(MIN(VLOOKUP(A264,[1]National_Participation_Pivot!$A$4:$B$400,2,FALSE),5)*5),0,MIN(VLOOKUP(A264,[1]National_Participation_Pivot!$A$4:$B$400,2,FALSE),5)*5)</f>
        <v>5</v>
      </c>
      <c r="G264" s="8">
        <f>SUM(E264:F264)</f>
        <v>9.5</v>
      </c>
    </row>
    <row r="265" spans="1:7" x14ac:dyDescent="0.25">
      <c r="A265" s="2"/>
      <c r="B265" s="3"/>
    </row>
    <row r="266" spans="1:7" x14ac:dyDescent="0.25">
      <c r="A266" s="2" t="str">
        <f>[1]National_Participation_Pivot!A104</f>
        <v>Jeff Kingsley - ST</v>
      </c>
      <c r="B266" s="3" t="str">
        <f>IF(ISERR(LEFT(A266,FIND(" - ",A266))),"NA",LEFT(A266,FIND(" - ",A266)))</f>
        <v xml:space="preserve">Jeff Kingsley </v>
      </c>
      <c r="C266" t="str">
        <f>IF(ISERR(RIGHT(A266,LEN(A266)-FIND(" - ",A266)-2)),"NA",RIGHT(A266,LEN(A266)-FIND(" - ",A266)-2))</f>
        <v>ST</v>
      </c>
      <c r="D266" s="8">
        <f>IF(ISNA(VLOOKUP(A266,[1]National_Points_Pivot!$A$5:$C$400,2,FALSE)),0,VLOOKUP(A266,[1]National_Points_Pivot!$A$5:$C$400,2,FALSE))</f>
        <v>4</v>
      </c>
      <c r="E266" s="8">
        <f>IF(ISNA(VLOOKUP(A266,[1]National_Points_Pivot!$A$5:$C$400,3,FALSE)),0,VLOOKUP(A266,[1]National_Points_Pivot!$A$5:$C$400,3,FALSE))</f>
        <v>60</v>
      </c>
      <c r="F266" s="8">
        <f>IF(ISNA(MIN(VLOOKUP(A266,[1]National_Participation_Pivot!$A$4:$B$400,2,FALSE),5)*5),0,MIN(VLOOKUP(A266,[1]National_Participation_Pivot!$A$4:$B$400,2,FALSE),5)*5)</f>
        <v>5</v>
      </c>
      <c r="G266" s="8">
        <f>SUM(E266:F266)</f>
        <v>65</v>
      </c>
    </row>
  </sheetData>
  <sortState ref="A5:G239">
    <sortCondition ref="C5:C239"/>
    <sortCondition descending="1" ref="G5:G239"/>
  </sortState>
  <conditionalFormatting sqref="F5:F1048576">
    <cfRule type="cellIs" dxfId="0" priority="1" operator="greaterThan">
      <formula>19</formula>
    </cfRule>
  </conditionalFormatting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National Display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Fletcher</dc:creator>
  <cp:lastModifiedBy>Larry Fletcher</cp:lastModifiedBy>
  <dcterms:created xsi:type="dcterms:W3CDTF">2017-12-11T22:49:44Z</dcterms:created>
  <dcterms:modified xsi:type="dcterms:W3CDTF">2017-12-11T22:55:32Z</dcterms:modified>
</cp:coreProperties>
</file>